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200" windowHeight="11760" firstSheet="11" activeTab="18"/>
  </bookViews>
  <sheets>
    <sheet name="2017.6월" sheetId="14" r:id="rId1"/>
    <sheet name="월별통계" sheetId="15" r:id="rId2"/>
    <sheet name="2017.7월" sheetId="17" r:id="rId3"/>
    <sheet name="월별통계7" sheetId="18" r:id="rId4"/>
    <sheet name="2017.8" sheetId="30" r:id="rId5"/>
    <sheet name="월별통계8" sheetId="20" r:id="rId6"/>
    <sheet name="2017.9월" sheetId="21" r:id="rId7"/>
    <sheet name="월별통계9" sheetId="22" r:id="rId8"/>
    <sheet name="2017.10월" sheetId="23" r:id="rId9"/>
    <sheet name="월별통계10" sheetId="24" r:id="rId10"/>
    <sheet name="2017.11월" sheetId="25" r:id="rId11"/>
    <sheet name="월별통계11" sheetId="26" r:id="rId12"/>
    <sheet name="2017.12월" sheetId="27" r:id="rId13"/>
    <sheet name="월별통계12" sheetId="28" r:id="rId14"/>
    <sheet name="연별통계" sheetId="16" r:id="rId15"/>
    <sheet name="2018.1월" sheetId="31" r:id="rId16"/>
    <sheet name="2018.2월" sheetId="32" r:id="rId17"/>
    <sheet name="2018.3월" sheetId="33" r:id="rId18"/>
    <sheet name="2018.4월" sheetId="34" r:id="rId19"/>
  </sheets>
  <calcPr calcId="145621"/>
</workbook>
</file>

<file path=xl/calcChain.xml><?xml version="1.0" encoding="utf-8"?>
<calcChain xmlns="http://schemas.openxmlformats.org/spreadsheetml/2006/main">
  <c r="B20" i="34" l="1"/>
  <c r="B22" i="34"/>
  <c r="B24" i="34"/>
  <c r="B28" i="34"/>
  <c r="B30" i="34"/>
  <c r="B32" i="34"/>
  <c r="B34" i="34"/>
  <c r="B36" i="34"/>
  <c r="B38" i="34"/>
  <c r="B42" i="34"/>
  <c r="B44" i="34"/>
  <c r="B46" i="34"/>
  <c r="B48" i="34"/>
  <c r="B50" i="34"/>
  <c r="B52" i="34"/>
  <c r="B56" i="34"/>
  <c r="B58" i="34"/>
  <c r="B60" i="34"/>
  <c r="B62" i="34"/>
  <c r="B64" i="34"/>
  <c r="B66" i="34"/>
  <c r="C72" i="34"/>
  <c r="C73" i="34" s="1"/>
  <c r="B72" i="34"/>
  <c r="C70" i="34"/>
  <c r="C71" i="34" s="1"/>
  <c r="B70" i="34"/>
  <c r="C69" i="34"/>
  <c r="C68" i="34"/>
  <c r="B68" i="34"/>
  <c r="C66" i="34"/>
  <c r="C67" i="34" s="1"/>
  <c r="C64" i="34"/>
  <c r="C65" i="34" s="1"/>
  <c r="C62" i="34"/>
  <c r="C63" i="34" s="1"/>
  <c r="C60" i="34"/>
  <c r="C61" i="34" s="1"/>
  <c r="C58" i="34"/>
  <c r="C59" i="34" s="1"/>
  <c r="C56" i="34"/>
  <c r="C57" i="34" s="1"/>
  <c r="C54" i="34"/>
  <c r="C55" i="34" s="1"/>
  <c r="C52" i="34"/>
  <c r="C53" i="34" s="1"/>
  <c r="C50" i="34"/>
  <c r="C51" i="34" s="1"/>
  <c r="C48" i="34"/>
  <c r="C49" i="34" s="1"/>
  <c r="C46" i="34"/>
  <c r="C47" i="34" s="1"/>
  <c r="C44" i="34"/>
  <c r="C45" i="34" s="1"/>
  <c r="C42" i="34"/>
  <c r="C43" i="34" s="1"/>
  <c r="C40" i="34"/>
  <c r="C41" i="34" s="1"/>
  <c r="C38" i="34"/>
  <c r="C39" i="34" s="1"/>
  <c r="C36" i="34"/>
  <c r="C37" i="34" s="1"/>
  <c r="C34" i="34"/>
  <c r="C35" i="34" s="1"/>
  <c r="C32" i="34"/>
  <c r="C33" i="34" s="1"/>
  <c r="C30" i="34"/>
  <c r="C31" i="34" s="1"/>
  <c r="C28" i="34"/>
  <c r="C29" i="34" s="1"/>
  <c r="C26" i="34"/>
  <c r="C27" i="34" s="1"/>
  <c r="C24" i="34"/>
  <c r="C25" i="34" s="1"/>
  <c r="C23" i="34"/>
  <c r="C22" i="34"/>
  <c r="C21" i="34"/>
  <c r="C20" i="34"/>
  <c r="C18" i="34"/>
  <c r="C19" i="34" s="1"/>
  <c r="B18" i="34"/>
  <c r="C16" i="34"/>
  <c r="C17" i="34" s="1"/>
  <c r="B16" i="34"/>
  <c r="C14" i="34"/>
  <c r="C15" i="34" s="1"/>
  <c r="B14" i="34"/>
  <c r="C12" i="34"/>
  <c r="C13" i="34" s="1"/>
  <c r="C10" i="34"/>
  <c r="C11" i="34" s="1"/>
  <c r="B10" i="34"/>
  <c r="C9" i="34"/>
  <c r="C8" i="34"/>
  <c r="B8" i="34"/>
  <c r="C6" i="34"/>
  <c r="C7" i="34" s="1"/>
  <c r="B6" i="34"/>
  <c r="F74" i="34" l="1"/>
  <c r="G75" i="34"/>
  <c r="G74" i="34"/>
  <c r="D75" i="34"/>
  <c r="D74" i="34"/>
  <c r="E75" i="34"/>
  <c r="E74" i="34"/>
  <c r="F75" i="34"/>
  <c r="AS75" i="32"/>
  <c r="AR75" i="32"/>
  <c r="AQ75" i="32"/>
  <c r="AP75" i="32"/>
  <c r="AO75" i="32"/>
  <c r="AN75" i="32"/>
  <c r="AM75" i="32"/>
  <c r="AL75" i="32"/>
  <c r="AK75" i="32"/>
  <c r="AJ75" i="32"/>
  <c r="AI75" i="32"/>
  <c r="AH75" i="32"/>
  <c r="AF75" i="32"/>
  <c r="AE75" i="32"/>
  <c r="AC75" i="32"/>
  <c r="AB75" i="32"/>
  <c r="AA75" i="32"/>
  <c r="Z75" i="32"/>
  <c r="Y75" i="32"/>
  <c r="X75" i="32"/>
  <c r="W75" i="32"/>
  <c r="U75" i="32"/>
  <c r="T75" i="32"/>
  <c r="S75" i="32"/>
  <c r="R75" i="32"/>
  <c r="Q75" i="32"/>
  <c r="P75" i="32"/>
  <c r="O75" i="32"/>
  <c r="N75" i="32"/>
  <c r="M75" i="32"/>
  <c r="L75" i="32"/>
  <c r="K75" i="32"/>
  <c r="J75" i="32"/>
  <c r="I75" i="32"/>
  <c r="G75" i="32"/>
  <c r="F75" i="32"/>
  <c r="E75" i="32"/>
  <c r="D75" i="32"/>
  <c r="AS74" i="32"/>
  <c r="AR74" i="32"/>
  <c r="AQ74" i="32"/>
  <c r="AP74" i="32"/>
  <c r="AO74" i="32"/>
  <c r="AN74" i="32"/>
  <c r="AM74" i="32"/>
  <c r="AL74" i="32"/>
  <c r="AK74" i="32"/>
  <c r="AJ74" i="32"/>
  <c r="AI74" i="32"/>
  <c r="AH74" i="32"/>
  <c r="AF74" i="32"/>
  <c r="AE74" i="32"/>
  <c r="AC74" i="32"/>
  <c r="AB74" i="32"/>
  <c r="AA74" i="32"/>
  <c r="Z74" i="32"/>
  <c r="Y74" i="32"/>
  <c r="X74" i="32"/>
  <c r="W74" i="32"/>
  <c r="U74" i="32"/>
  <c r="T74" i="32"/>
  <c r="S74" i="32"/>
  <c r="R74" i="32"/>
  <c r="Q74" i="32"/>
  <c r="P74" i="32"/>
  <c r="O74" i="32"/>
  <c r="N74" i="32"/>
  <c r="M74" i="32"/>
  <c r="L74" i="32"/>
  <c r="K74" i="32"/>
  <c r="J74" i="32"/>
  <c r="I74" i="32"/>
  <c r="G74" i="32"/>
  <c r="F74" i="32"/>
  <c r="E74" i="32"/>
  <c r="D74" i="32"/>
  <c r="AT73" i="32"/>
  <c r="AG73" i="32"/>
  <c r="V73" i="32"/>
  <c r="AD73" i="32" s="1"/>
  <c r="H73" i="32"/>
  <c r="AT72" i="32"/>
  <c r="AG72" i="32"/>
  <c r="V72" i="32"/>
  <c r="AD72" i="32" s="1"/>
  <c r="H72" i="32"/>
  <c r="AT71" i="32"/>
  <c r="AG71" i="32"/>
  <c r="V71" i="32"/>
  <c r="AD71" i="32" s="1"/>
  <c r="H71" i="32"/>
  <c r="AT70" i="32"/>
  <c r="AG70" i="32"/>
  <c r="AD70" i="32"/>
  <c r="V70" i="32"/>
  <c r="H70" i="32"/>
  <c r="AT69" i="32"/>
  <c r="AG69" i="32"/>
  <c r="V69" i="32"/>
  <c r="AD69" i="32" s="1"/>
  <c r="H69" i="32"/>
  <c r="AT68" i="32"/>
  <c r="AG68" i="32"/>
  <c r="V68" i="32"/>
  <c r="AD68" i="32" s="1"/>
  <c r="H68" i="32"/>
  <c r="AT67" i="32"/>
  <c r="AG67" i="32"/>
  <c r="V67" i="32"/>
  <c r="AD67" i="32" s="1"/>
  <c r="H67" i="32"/>
  <c r="AT66" i="32"/>
  <c r="AG66" i="32"/>
  <c r="AD66" i="32"/>
  <c r="V66" i="32"/>
  <c r="H66" i="32"/>
  <c r="AT65" i="32"/>
  <c r="AG65" i="32"/>
  <c r="V65" i="32"/>
  <c r="AD65" i="32" s="1"/>
  <c r="H65" i="32"/>
  <c r="AT64" i="32"/>
  <c r="AG64" i="32"/>
  <c r="V64" i="32"/>
  <c r="AD64" i="32" s="1"/>
  <c r="H64" i="32"/>
  <c r="AT63" i="32"/>
  <c r="AG63" i="32"/>
  <c r="V63" i="32"/>
  <c r="AD63" i="32" s="1"/>
  <c r="H63" i="32"/>
  <c r="AT62" i="32"/>
  <c r="AG62" i="32"/>
  <c r="AD62" i="32"/>
  <c r="V62" i="32"/>
  <c r="H62" i="32"/>
  <c r="AT61" i="32"/>
  <c r="AG61" i="32"/>
  <c r="V61" i="32"/>
  <c r="AD61" i="32" s="1"/>
  <c r="H61" i="32"/>
  <c r="AT60" i="32"/>
  <c r="AG60" i="32"/>
  <c r="V60" i="32"/>
  <c r="AD60" i="32" s="1"/>
  <c r="H60" i="32"/>
  <c r="AT59" i="32"/>
  <c r="AG59" i="32"/>
  <c r="V59" i="32"/>
  <c r="AD59" i="32" s="1"/>
  <c r="H59" i="32"/>
  <c r="AT58" i="32"/>
  <c r="AG58" i="32"/>
  <c r="AD58" i="32"/>
  <c r="V58" i="32"/>
  <c r="H58" i="32"/>
  <c r="AT57" i="32"/>
  <c r="AG57" i="32"/>
  <c r="V57" i="32"/>
  <c r="AD57" i="32" s="1"/>
  <c r="H57" i="32"/>
  <c r="AT56" i="32"/>
  <c r="AG56" i="32"/>
  <c r="V56" i="32"/>
  <c r="AD56" i="32" s="1"/>
  <c r="H56" i="32"/>
  <c r="AT55" i="32"/>
  <c r="AG55" i="32"/>
  <c r="V55" i="32"/>
  <c r="AD55" i="32" s="1"/>
  <c r="H55" i="32"/>
  <c r="AT54" i="32"/>
  <c r="AG54" i="32"/>
  <c r="AD54" i="32"/>
  <c r="V54" i="32"/>
  <c r="H54" i="32"/>
  <c r="AT53" i="32"/>
  <c r="AG53" i="32"/>
  <c r="V53" i="32"/>
  <c r="AD53" i="32" s="1"/>
  <c r="H53" i="32"/>
  <c r="AT52" i="32"/>
  <c r="AG52" i="32"/>
  <c r="V52" i="32"/>
  <c r="AD52" i="32" s="1"/>
  <c r="H52" i="32"/>
  <c r="AT51" i="32"/>
  <c r="AG51" i="32"/>
  <c r="V51" i="32"/>
  <c r="AD51" i="32" s="1"/>
  <c r="H51" i="32"/>
  <c r="AT50" i="32"/>
  <c r="AG50" i="32"/>
  <c r="AD50" i="32"/>
  <c r="V50" i="32"/>
  <c r="H50" i="32"/>
  <c r="AT49" i="32"/>
  <c r="V49" i="32"/>
  <c r="AT48" i="32"/>
  <c r="V48" i="32"/>
  <c r="AT47" i="32"/>
  <c r="AG47" i="32"/>
  <c r="V47" i="32"/>
  <c r="AD47" i="32" s="1"/>
  <c r="H47" i="32"/>
  <c r="AT46" i="32"/>
  <c r="AG46" i="32"/>
  <c r="V46" i="32"/>
  <c r="AD46" i="32" s="1"/>
  <c r="H46" i="32"/>
  <c r="AT45" i="32"/>
  <c r="AG45" i="32"/>
  <c r="V45" i="32"/>
  <c r="AD45" i="32" s="1"/>
  <c r="H45" i="32"/>
  <c r="AT44" i="32"/>
  <c r="AG44" i="32"/>
  <c r="AD44" i="32"/>
  <c r="V44" i="32"/>
  <c r="H44" i="32"/>
  <c r="AT43" i="32"/>
  <c r="AG43" i="32"/>
  <c r="V43" i="32"/>
  <c r="AD43" i="32" s="1"/>
  <c r="H43" i="32"/>
  <c r="AT42" i="32"/>
  <c r="AG42" i="32"/>
  <c r="V42" i="32"/>
  <c r="AD42" i="32" s="1"/>
  <c r="H42" i="32"/>
  <c r="AT41" i="32"/>
  <c r="AG41" i="32"/>
  <c r="V41" i="32"/>
  <c r="AD41" i="32" s="1"/>
  <c r="H41" i="32"/>
  <c r="AT40" i="32"/>
  <c r="AG40" i="32"/>
  <c r="AD40" i="32"/>
  <c r="V40" i="32"/>
  <c r="H40" i="32"/>
  <c r="AT39" i="32"/>
  <c r="AG39" i="32"/>
  <c r="V39" i="32"/>
  <c r="AD39" i="32" s="1"/>
  <c r="H39" i="32"/>
  <c r="AT38" i="32"/>
  <c r="AG38" i="32"/>
  <c r="V38" i="32"/>
  <c r="AD38" i="32" s="1"/>
  <c r="H38" i="32"/>
  <c r="AT35" i="32"/>
  <c r="AG35" i="32"/>
  <c r="V35" i="32"/>
  <c r="AD35" i="32" s="1"/>
  <c r="H35" i="32"/>
  <c r="AT34" i="32"/>
  <c r="AG34" i="32"/>
  <c r="AD34" i="32"/>
  <c r="V34" i="32"/>
  <c r="H34" i="32"/>
  <c r="AT33" i="32"/>
  <c r="AG33" i="32"/>
  <c r="V33" i="32"/>
  <c r="AD33" i="32" s="1"/>
  <c r="H33" i="32"/>
  <c r="AT32" i="32"/>
  <c r="AG32" i="32"/>
  <c r="V32" i="32"/>
  <c r="AD32" i="32" s="1"/>
  <c r="H32" i="32"/>
  <c r="AT31" i="32"/>
  <c r="AG31" i="32"/>
  <c r="V31" i="32"/>
  <c r="AD31" i="32" s="1"/>
  <c r="H31" i="32"/>
  <c r="AT30" i="32"/>
  <c r="AG30" i="32"/>
  <c r="AD30" i="32"/>
  <c r="V30" i="32"/>
  <c r="H30" i="32"/>
  <c r="AT29" i="32"/>
  <c r="AG29" i="32"/>
  <c r="V29" i="32"/>
  <c r="AD29" i="32" s="1"/>
  <c r="H29" i="32"/>
  <c r="AT28" i="32"/>
  <c r="AG28" i="32"/>
  <c r="V28" i="32"/>
  <c r="AD28" i="32" s="1"/>
  <c r="H28" i="32"/>
  <c r="AT27" i="32"/>
  <c r="AG27" i="32"/>
  <c r="V27" i="32"/>
  <c r="AD27" i="32" s="1"/>
  <c r="H27" i="32"/>
  <c r="AT26" i="32"/>
  <c r="AG26" i="32"/>
  <c r="AD26" i="32"/>
  <c r="V26" i="32"/>
  <c r="H26" i="32"/>
  <c r="AT23" i="32"/>
  <c r="AG23" i="32"/>
  <c r="V23" i="32"/>
  <c r="AD23" i="32" s="1"/>
  <c r="H23" i="32"/>
  <c r="AT22" i="32"/>
  <c r="AG22" i="32"/>
  <c r="V22" i="32"/>
  <c r="AD22" i="32" s="1"/>
  <c r="H22" i="32"/>
  <c r="AT21" i="32"/>
  <c r="AG21" i="32"/>
  <c r="V21" i="32"/>
  <c r="AD21" i="32" s="1"/>
  <c r="H21" i="32"/>
  <c r="AT20" i="32"/>
  <c r="AG20" i="32"/>
  <c r="AD20" i="32"/>
  <c r="V20" i="32"/>
  <c r="H20" i="32"/>
  <c r="AT19" i="32"/>
  <c r="AG19" i="32"/>
  <c r="V19" i="32"/>
  <c r="AD19" i="32" s="1"/>
  <c r="H19" i="32"/>
  <c r="AT18" i="32"/>
  <c r="AG18" i="32"/>
  <c r="V18" i="32"/>
  <c r="AD18" i="32" s="1"/>
  <c r="H18" i="32"/>
  <c r="AT17" i="32"/>
  <c r="AG17" i="32"/>
  <c r="V17" i="32"/>
  <c r="AD17" i="32" s="1"/>
  <c r="H17" i="32"/>
  <c r="AT16" i="32"/>
  <c r="AG16" i="32"/>
  <c r="AD16" i="32"/>
  <c r="V16" i="32"/>
  <c r="H16" i="32"/>
  <c r="AT15" i="32"/>
  <c r="AG15" i="32"/>
  <c r="V15" i="32"/>
  <c r="AD15" i="32" s="1"/>
  <c r="H15" i="32"/>
  <c r="AT14" i="32"/>
  <c r="AT74" i="32" s="1"/>
  <c r="AG14" i="32"/>
  <c r="V14" i="32"/>
  <c r="AD14" i="32" s="1"/>
  <c r="H14" i="32"/>
  <c r="V13" i="32"/>
  <c r="AT11" i="32"/>
  <c r="AG11" i="32"/>
  <c r="AD11" i="32"/>
  <c r="V11" i="32"/>
  <c r="H11" i="32"/>
  <c r="AT10" i="32"/>
  <c r="AG10" i="32"/>
  <c r="V10" i="32"/>
  <c r="AD10" i="32" s="1"/>
  <c r="H10" i="32"/>
  <c r="AT9" i="32"/>
  <c r="AG9" i="32"/>
  <c r="V9" i="32"/>
  <c r="AD9" i="32" s="1"/>
  <c r="H9" i="32"/>
  <c r="H75" i="32" s="1"/>
  <c r="AT8" i="32"/>
  <c r="AG8" i="32"/>
  <c r="V8" i="32"/>
  <c r="AD8" i="32" s="1"/>
  <c r="H8" i="32"/>
  <c r="AT7" i="32"/>
  <c r="AT75" i="32" s="1"/>
  <c r="AG7" i="32"/>
  <c r="AG75" i="32" s="1"/>
  <c r="AD7" i="32"/>
  <c r="V7" i="32"/>
  <c r="V75" i="32" s="1"/>
  <c r="H7" i="32"/>
  <c r="AT6" i="32"/>
  <c r="AG6" i="32"/>
  <c r="AG74" i="32" s="1"/>
  <c r="V6" i="32"/>
  <c r="AD6" i="32" s="1"/>
  <c r="H6" i="32"/>
  <c r="H74" i="32" s="1"/>
  <c r="AD74" i="32" l="1"/>
  <c r="AD75" i="32"/>
  <c r="V74" i="32"/>
  <c r="B28" i="33"/>
  <c r="B30" i="33"/>
  <c r="B32" i="33"/>
  <c r="B36" i="33"/>
  <c r="B40" i="33"/>
  <c r="B42" i="33"/>
  <c r="B44" i="33"/>
  <c r="B46" i="33"/>
  <c r="B50" i="33"/>
  <c r="B54" i="33"/>
  <c r="B56" i="33"/>
  <c r="B58" i="33"/>
  <c r="B60" i="33"/>
  <c r="B64" i="33"/>
  <c r="AT73" i="33"/>
  <c r="AG73" i="33"/>
  <c r="V73" i="33"/>
  <c r="AD73" i="33" s="1"/>
  <c r="H73" i="33"/>
  <c r="AT72" i="33"/>
  <c r="AG72" i="33"/>
  <c r="V72" i="33"/>
  <c r="AD72" i="33" s="1"/>
  <c r="H72" i="33"/>
  <c r="C72" i="33"/>
  <c r="C73" i="33" s="1"/>
  <c r="B72" i="33"/>
  <c r="AT71" i="33"/>
  <c r="AG71" i="33"/>
  <c r="AD71" i="33"/>
  <c r="V71" i="33"/>
  <c r="H71" i="33"/>
  <c r="AT70" i="33"/>
  <c r="AG70" i="33"/>
  <c r="V70" i="33"/>
  <c r="AD70" i="33" s="1"/>
  <c r="H70" i="33"/>
  <c r="C70" i="33"/>
  <c r="C71" i="33" s="1"/>
  <c r="B70" i="33"/>
  <c r="AT69" i="33"/>
  <c r="AG69" i="33"/>
  <c r="V69" i="33"/>
  <c r="AD69" i="33" s="1"/>
  <c r="H69" i="33"/>
  <c r="AT68" i="33"/>
  <c r="AG68" i="33"/>
  <c r="V68" i="33"/>
  <c r="AD68" i="33" s="1"/>
  <c r="H68" i="33"/>
  <c r="C68" i="33"/>
  <c r="C69" i="33" s="1"/>
  <c r="B68" i="33"/>
  <c r="AT67" i="33"/>
  <c r="AG67" i="33"/>
  <c r="V67" i="33"/>
  <c r="AD67" i="33" s="1"/>
  <c r="H67" i="33"/>
  <c r="AT66" i="33"/>
  <c r="AG66" i="33"/>
  <c r="V66" i="33"/>
  <c r="AD66" i="33" s="1"/>
  <c r="H66" i="33"/>
  <c r="C66" i="33"/>
  <c r="C67" i="33" s="1"/>
  <c r="AT65" i="33"/>
  <c r="AG65" i="33"/>
  <c r="V65" i="33"/>
  <c r="AD65" i="33" s="1"/>
  <c r="H65" i="33"/>
  <c r="AT64" i="33"/>
  <c r="AG64" i="33"/>
  <c r="V64" i="33"/>
  <c r="AD64" i="33" s="1"/>
  <c r="H64" i="33"/>
  <c r="C64" i="33"/>
  <c r="C65" i="33" s="1"/>
  <c r="AT63" i="33"/>
  <c r="AG63" i="33"/>
  <c r="V63" i="33"/>
  <c r="AD63" i="33" s="1"/>
  <c r="H63" i="33"/>
  <c r="AT62" i="33"/>
  <c r="AG62" i="33"/>
  <c r="V62" i="33"/>
  <c r="AD62" i="33" s="1"/>
  <c r="H62" i="33"/>
  <c r="C62" i="33"/>
  <c r="C63" i="33" s="1"/>
  <c r="AT61" i="33"/>
  <c r="AG61" i="33"/>
  <c r="V61" i="33"/>
  <c r="AD61" i="33" s="1"/>
  <c r="H61" i="33"/>
  <c r="AT60" i="33"/>
  <c r="AG60" i="33"/>
  <c r="V60" i="33"/>
  <c r="AD60" i="33" s="1"/>
  <c r="H60" i="33"/>
  <c r="C60" i="33"/>
  <c r="C61" i="33" s="1"/>
  <c r="AT59" i="33"/>
  <c r="AG59" i="33"/>
  <c r="V59" i="33"/>
  <c r="AD59" i="33" s="1"/>
  <c r="H59" i="33"/>
  <c r="AT58" i="33"/>
  <c r="AG58" i="33"/>
  <c r="V58" i="33"/>
  <c r="AD58" i="33" s="1"/>
  <c r="H58" i="33"/>
  <c r="C58" i="33"/>
  <c r="C59" i="33" s="1"/>
  <c r="AT57" i="33"/>
  <c r="AG57" i="33"/>
  <c r="V57" i="33"/>
  <c r="AD57" i="33" s="1"/>
  <c r="H57" i="33"/>
  <c r="AT56" i="33"/>
  <c r="AG56" i="33"/>
  <c r="V56" i="33"/>
  <c r="AD56" i="33" s="1"/>
  <c r="H56" i="33"/>
  <c r="C56" i="33"/>
  <c r="C57" i="33" s="1"/>
  <c r="AT55" i="33"/>
  <c r="AG55" i="33"/>
  <c r="V55" i="33"/>
  <c r="AD55" i="33" s="1"/>
  <c r="H55" i="33"/>
  <c r="AT54" i="33"/>
  <c r="AG54" i="33"/>
  <c r="V54" i="33"/>
  <c r="AD54" i="33" s="1"/>
  <c r="H54" i="33"/>
  <c r="C54" i="33"/>
  <c r="C55" i="33" s="1"/>
  <c r="AT53" i="33"/>
  <c r="AG53" i="33"/>
  <c r="V53" i="33"/>
  <c r="AD53" i="33" s="1"/>
  <c r="H53" i="33"/>
  <c r="AT52" i="33"/>
  <c r="AG52" i="33"/>
  <c r="V52" i="33"/>
  <c r="AD52" i="33" s="1"/>
  <c r="H52" i="33"/>
  <c r="C52" i="33"/>
  <c r="C53" i="33" s="1"/>
  <c r="AT51" i="33"/>
  <c r="AG51" i="33"/>
  <c r="V51" i="33"/>
  <c r="AD51" i="33" s="1"/>
  <c r="H51" i="33"/>
  <c r="AT50" i="33"/>
  <c r="AG50" i="33"/>
  <c r="V50" i="33"/>
  <c r="AD50" i="33" s="1"/>
  <c r="H50" i="33"/>
  <c r="C50" i="33"/>
  <c r="C51" i="33" s="1"/>
  <c r="AT49" i="33"/>
  <c r="V49" i="33"/>
  <c r="AD49" i="33" s="1"/>
  <c r="AT48" i="33"/>
  <c r="V48" i="33"/>
  <c r="AD48" i="33" s="1"/>
  <c r="C48" i="33"/>
  <c r="C49" i="33" s="1"/>
  <c r="AT47" i="33"/>
  <c r="AG47" i="33"/>
  <c r="V47" i="33"/>
  <c r="AD47" i="33" s="1"/>
  <c r="H47" i="33"/>
  <c r="AT46" i="33"/>
  <c r="AG46" i="33"/>
  <c r="V46" i="33"/>
  <c r="AD46" i="33" s="1"/>
  <c r="H46" i="33"/>
  <c r="C46" i="33"/>
  <c r="C47" i="33" s="1"/>
  <c r="AT45" i="33"/>
  <c r="AG45" i="33"/>
  <c r="V45" i="33"/>
  <c r="AD45" i="33" s="1"/>
  <c r="H45" i="33"/>
  <c r="AT44" i="33"/>
  <c r="AG44" i="33"/>
  <c r="V44" i="33"/>
  <c r="AD44" i="33" s="1"/>
  <c r="H44" i="33"/>
  <c r="C44" i="33"/>
  <c r="C45" i="33" s="1"/>
  <c r="AT43" i="33"/>
  <c r="AG43" i="33"/>
  <c r="V43" i="33"/>
  <c r="AD43" i="33" s="1"/>
  <c r="H43" i="33"/>
  <c r="AT42" i="33"/>
  <c r="AG42" i="33"/>
  <c r="V42" i="33"/>
  <c r="AD42" i="33" s="1"/>
  <c r="H42" i="33"/>
  <c r="C42" i="33"/>
  <c r="C43" i="33" s="1"/>
  <c r="AT41" i="33"/>
  <c r="AG41" i="33"/>
  <c r="V41" i="33"/>
  <c r="AD41" i="33" s="1"/>
  <c r="H41" i="33"/>
  <c r="AT40" i="33"/>
  <c r="AG40" i="33"/>
  <c r="V40" i="33"/>
  <c r="AD40" i="33" s="1"/>
  <c r="H40" i="33"/>
  <c r="C40" i="33"/>
  <c r="C41" i="33" s="1"/>
  <c r="AT39" i="33"/>
  <c r="AG39" i="33"/>
  <c r="V39" i="33"/>
  <c r="AD39" i="33" s="1"/>
  <c r="H39" i="33"/>
  <c r="AT38" i="33"/>
  <c r="AG38" i="33"/>
  <c r="V38" i="33"/>
  <c r="AD38" i="33" s="1"/>
  <c r="H38" i="33"/>
  <c r="C38" i="33"/>
  <c r="C39" i="33" s="1"/>
  <c r="C36" i="33"/>
  <c r="C37" i="33" s="1"/>
  <c r="AT35" i="33"/>
  <c r="AG35" i="33"/>
  <c r="V35" i="33"/>
  <c r="AD35" i="33" s="1"/>
  <c r="H35" i="33"/>
  <c r="AT34" i="33"/>
  <c r="AG34" i="33"/>
  <c r="V34" i="33"/>
  <c r="AD34" i="33" s="1"/>
  <c r="H34" i="33"/>
  <c r="C34" i="33"/>
  <c r="C35" i="33" s="1"/>
  <c r="AT33" i="33"/>
  <c r="AG33" i="33"/>
  <c r="V33" i="33"/>
  <c r="AD33" i="33" s="1"/>
  <c r="H33" i="33"/>
  <c r="AT32" i="33"/>
  <c r="AG32" i="33"/>
  <c r="V32" i="33"/>
  <c r="AD32" i="33" s="1"/>
  <c r="H32" i="33"/>
  <c r="C32" i="33"/>
  <c r="C33" i="33" s="1"/>
  <c r="AT31" i="33"/>
  <c r="AG31" i="33"/>
  <c r="V31" i="33"/>
  <c r="AD31" i="33" s="1"/>
  <c r="H31" i="33"/>
  <c r="AT30" i="33"/>
  <c r="AG30" i="33"/>
  <c r="V30" i="33"/>
  <c r="AD30" i="33" s="1"/>
  <c r="H30" i="33"/>
  <c r="C30" i="33"/>
  <c r="C31" i="33" s="1"/>
  <c r="AT29" i="33"/>
  <c r="AG29" i="33"/>
  <c r="V29" i="33"/>
  <c r="AD29" i="33" s="1"/>
  <c r="H29" i="33"/>
  <c r="AT28" i="33"/>
  <c r="AG28" i="33"/>
  <c r="V28" i="33"/>
  <c r="AD28" i="33" s="1"/>
  <c r="H28" i="33"/>
  <c r="C28" i="33"/>
  <c r="C29" i="33" s="1"/>
  <c r="AT27" i="33"/>
  <c r="AG27" i="33"/>
  <c r="V27" i="33"/>
  <c r="AD27" i="33" s="1"/>
  <c r="H27" i="33"/>
  <c r="AT26" i="33"/>
  <c r="AG26" i="33"/>
  <c r="V26" i="33"/>
  <c r="AD26" i="33" s="1"/>
  <c r="H26" i="33"/>
  <c r="C26" i="33"/>
  <c r="C27" i="33" s="1"/>
  <c r="B26" i="33"/>
  <c r="C24" i="33"/>
  <c r="C25" i="33" s="1"/>
  <c r="AT23" i="33"/>
  <c r="AG23" i="33"/>
  <c r="V23" i="33"/>
  <c r="AD23" i="33" s="1"/>
  <c r="H23" i="33"/>
  <c r="AT22" i="33"/>
  <c r="AG22" i="33"/>
  <c r="V22" i="33"/>
  <c r="AD22" i="33" s="1"/>
  <c r="H22" i="33"/>
  <c r="C22" i="33"/>
  <c r="C23" i="33" s="1"/>
  <c r="B22" i="33"/>
  <c r="AT21" i="33"/>
  <c r="AG21" i="33"/>
  <c r="V21" i="33"/>
  <c r="AD21" i="33" s="1"/>
  <c r="H21" i="33"/>
  <c r="AT20" i="33"/>
  <c r="AG20" i="33"/>
  <c r="V20" i="33"/>
  <c r="AD20" i="33" s="1"/>
  <c r="H20" i="33"/>
  <c r="C20" i="33"/>
  <c r="C21" i="33" s="1"/>
  <c r="AT19" i="33"/>
  <c r="AG19" i="33"/>
  <c r="V19" i="33"/>
  <c r="AD19" i="33" s="1"/>
  <c r="H19" i="33"/>
  <c r="AT18" i="33"/>
  <c r="AG18" i="33"/>
  <c r="V18" i="33"/>
  <c r="AD18" i="33" s="1"/>
  <c r="H18" i="33"/>
  <c r="C18" i="33"/>
  <c r="C19" i="33" s="1"/>
  <c r="B18" i="33"/>
  <c r="AT17" i="33"/>
  <c r="AG17" i="33"/>
  <c r="V17" i="33"/>
  <c r="AD17" i="33" s="1"/>
  <c r="H17" i="33"/>
  <c r="AT16" i="33"/>
  <c r="AG16" i="33"/>
  <c r="V16" i="33"/>
  <c r="AD16" i="33" s="1"/>
  <c r="H16" i="33"/>
  <c r="C16" i="33"/>
  <c r="C17" i="33" s="1"/>
  <c r="B16" i="33"/>
  <c r="AT15" i="33"/>
  <c r="AG15" i="33"/>
  <c r="V15" i="33"/>
  <c r="AD15" i="33" s="1"/>
  <c r="H15" i="33"/>
  <c r="AT14" i="33"/>
  <c r="AG14" i="33"/>
  <c r="V14" i="33"/>
  <c r="AD14" i="33" s="1"/>
  <c r="H14" i="33"/>
  <c r="C14" i="33"/>
  <c r="C15" i="33" s="1"/>
  <c r="B14" i="33"/>
  <c r="V13" i="33"/>
  <c r="C12" i="33"/>
  <c r="C13" i="33" s="1"/>
  <c r="AT11" i="33"/>
  <c r="AG11" i="33"/>
  <c r="V11" i="33"/>
  <c r="AD11" i="33" s="1"/>
  <c r="H11" i="33"/>
  <c r="AT10" i="33"/>
  <c r="AG10" i="33"/>
  <c r="V10" i="33"/>
  <c r="AD10" i="33" s="1"/>
  <c r="H10" i="33"/>
  <c r="C10" i="33"/>
  <c r="C11" i="33" s="1"/>
  <c r="B10" i="33"/>
  <c r="AT9" i="33"/>
  <c r="AG9" i="33"/>
  <c r="V9" i="33"/>
  <c r="AD9" i="33" s="1"/>
  <c r="H9" i="33"/>
  <c r="AT8" i="33"/>
  <c r="AG8" i="33"/>
  <c r="V8" i="33"/>
  <c r="AD8" i="33" s="1"/>
  <c r="H8" i="33"/>
  <c r="C8" i="33"/>
  <c r="C9" i="33" s="1"/>
  <c r="B8" i="33"/>
  <c r="AT7" i="33"/>
  <c r="AG7" i="33"/>
  <c r="V7" i="33"/>
  <c r="AD7" i="33" s="1"/>
  <c r="H7" i="33"/>
  <c r="AT6" i="33"/>
  <c r="AG6" i="33"/>
  <c r="V6" i="33"/>
  <c r="AD6" i="33" s="1"/>
  <c r="H6" i="33"/>
  <c r="C6" i="33"/>
  <c r="C7" i="33" s="1"/>
  <c r="B6" i="33"/>
  <c r="AT75" i="33" l="1"/>
  <c r="F74" i="33"/>
  <c r="J74" i="33"/>
  <c r="N74" i="33"/>
  <c r="R74" i="33"/>
  <c r="V74" i="33"/>
  <c r="Z74" i="33"/>
  <c r="AD74" i="33"/>
  <c r="AH74" i="33"/>
  <c r="AL74" i="33"/>
  <c r="AP74" i="33"/>
  <c r="AT74" i="33"/>
  <c r="G75" i="33"/>
  <c r="K75" i="33"/>
  <c r="O75" i="33"/>
  <c r="S75" i="33"/>
  <c r="W75" i="33"/>
  <c r="AA75" i="33"/>
  <c r="AE75" i="33"/>
  <c r="AI75" i="33"/>
  <c r="AM75" i="33"/>
  <c r="AQ75" i="33"/>
  <c r="G74" i="33"/>
  <c r="K74" i="33"/>
  <c r="O74" i="33"/>
  <c r="S74" i="33"/>
  <c r="W74" i="33"/>
  <c r="AA74" i="33"/>
  <c r="AE74" i="33"/>
  <c r="AI74" i="33"/>
  <c r="AM74" i="33"/>
  <c r="AQ74" i="33"/>
  <c r="D75" i="33"/>
  <c r="H75" i="33"/>
  <c r="L75" i="33"/>
  <c r="P75" i="33"/>
  <c r="T75" i="33"/>
  <c r="X75" i="33"/>
  <c r="AB75" i="33"/>
  <c r="AF75" i="33"/>
  <c r="AJ75" i="33"/>
  <c r="AN75" i="33"/>
  <c r="AR75" i="33"/>
  <c r="D74" i="33"/>
  <c r="H74" i="33"/>
  <c r="L74" i="33"/>
  <c r="P74" i="33"/>
  <c r="T74" i="33"/>
  <c r="X74" i="33"/>
  <c r="AB74" i="33"/>
  <c r="AF74" i="33"/>
  <c r="AJ74" i="33"/>
  <c r="AN74" i="33"/>
  <c r="AR74" i="33"/>
  <c r="E75" i="33"/>
  <c r="I75" i="33"/>
  <c r="M75" i="33"/>
  <c r="Q75" i="33"/>
  <c r="U75" i="33"/>
  <c r="Y75" i="33"/>
  <c r="AC75" i="33"/>
  <c r="AG75" i="33"/>
  <c r="AK75" i="33"/>
  <c r="AO75" i="33"/>
  <c r="AS75" i="33"/>
  <c r="E74" i="33"/>
  <c r="I74" i="33"/>
  <c r="M74" i="33"/>
  <c r="Q74" i="33"/>
  <c r="U74" i="33"/>
  <c r="Y74" i="33"/>
  <c r="AC74" i="33"/>
  <c r="AG74" i="33"/>
  <c r="AK74" i="33"/>
  <c r="AO74" i="33"/>
  <c r="AS74" i="33"/>
  <c r="F75" i="33"/>
  <c r="J75" i="33"/>
  <c r="N75" i="33"/>
  <c r="R75" i="33"/>
  <c r="V75" i="33"/>
  <c r="Z75" i="33"/>
  <c r="AD75" i="33"/>
  <c r="AH75" i="33"/>
  <c r="AL75" i="33"/>
  <c r="AP75" i="33"/>
  <c r="AT73" i="31" l="1"/>
  <c r="AG73" i="31"/>
  <c r="V73" i="31"/>
  <c r="AD73" i="31" s="1"/>
  <c r="H73" i="31"/>
  <c r="AT72" i="31"/>
  <c r="AG72" i="31"/>
  <c r="V72" i="31"/>
  <c r="AD72" i="31" s="1"/>
  <c r="H72" i="31"/>
  <c r="AT71" i="31"/>
  <c r="AG71" i="31"/>
  <c r="V71" i="31"/>
  <c r="AD71" i="31" s="1"/>
  <c r="H71" i="31"/>
  <c r="AT70" i="31"/>
  <c r="AG70" i="31"/>
  <c r="AD70" i="31"/>
  <c r="V70" i="31"/>
  <c r="H70" i="31"/>
  <c r="AT69" i="31"/>
  <c r="AG69" i="31"/>
  <c r="V69" i="31"/>
  <c r="AD69" i="31" s="1"/>
  <c r="H69" i="31"/>
  <c r="AT68" i="31"/>
  <c r="AG68" i="31"/>
  <c r="V68" i="31"/>
  <c r="AD68" i="31" s="1"/>
  <c r="H68" i="31"/>
  <c r="AT67" i="31"/>
  <c r="AG67" i="31"/>
  <c r="V67" i="31"/>
  <c r="AD67" i="31" s="1"/>
  <c r="H67" i="31"/>
  <c r="AT66" i="31"/>
  <c r="AG66" i="31"/>
  <c r="AD66" i="31"/>
  <c r="V66" i="31"/>
  <c r="H66" i="31"/>
  <c r="AT65" i="31"/>
  <c r="AG65" i="31"/>
  <c r="V65" i="31"/>
  <c r="AD65" i="31" s="1"/>
  <c r="H65" i="31"/>
  <c r="AT64" i="31"/>
  <c r="AG64" i="31"/>
  <c r="V64" i="31"/>
  <c r="AD64" i="31" s="1"/>
  <c r="H64" i="31"/>
  <c r="AT63" i="31"/>
  <c r="AG63" i="31"/>
  <c r="V63" i="31"/>
  <c r="AD63" i="31" s="1"/>
  <c r="H63" i="31"/>
  <c r="AT62" i="31"/>
  <c r="AG62" i="31"/>
  <c r="AD62" i="31"/>
  <c r="V62" i="31"/>
  <c r="H62" i="31"/>
  <c r="AT61" i="31"/>
  <c r="AG61" i="31"/>
  <c r="V61" i="31"/>
  <c r="AD61" i="31" s="1"/>
  <c r="H61" i="31"/>
  <c r="AT60" i="31"/>
  <c r="AG60" i="31"/>
  <c r="V60" i="31"/>
  <c r="AD60" i="31" s="1"/>
  <c r="H60" i="31"/>
  <c r="AT59" i="31"/>
  <c r="AG59" i="31"/>
  <c r="V59" i="31"/>
  <c r="AD59" i="31" s="1"/>
  <c r="H59" i="31"/>
  <c r="AT58" i="31"/>
  <c r="AG58" i="31"/>
  <c r="AD58" i="31"/>
  <c r="V58" i="31"/>
  <c r="H58" i="31"/>
  <c r="AT57" i="31"/>
  <c r="AG57" i="31"/>
  <c r="V57" i="31"/>
  <c r="AD57" i="31" s="1"/>
  <c r="H57" i="31"/>
  <c r="AT56" i="31"/>
  <c r="AG56" i="31"/>
  <c r="V56" i="31"/>
  <c r="AD56" i="31" s="1"/>
  <c r="H56" i="31"/>
  <c r="AT55" i="31"/>
  <c r="AG55" i="31"/>
  <c r="V55" i="31"/>
  <c r="AD55" i="31" s="1"/>
  <c r="H55" i="31"/>
  <c r="AT54" i="31"/>
  <c r="AG54" i="31"/>
  <c r="AD54" i="31"/>
  <c r="V54" i="31"/>
  <c r="H54" i="31"/>
  <c r="AT53" i="31"/>
  <c r="AG53" i="31"/>
  <c r="V53" i="31"/>
  <c r="AD53" i="31" s="1"/>
  <c r="H53" i="31"/>
  <c r="AT52" i="31"/>
  <c r="AG52" i="31"/>
  <c r="V52" i="31"/>
  <c r="AD52" i="31" s="1"/>
  <c r="H52" i="31"/>
  <c r="AT51" i="31"/>
  <c r="AG51" i="31"/>
  <c r="V51" i="31"/>
  <c r="AD51" i="31" s="1"/>
  <c r="H51" i="31"/>
  <c r="AT50" i="31"/>
  <c r="AG50" i="31"/>
  <c r="AD50" i="31"/>
  <c r="V50" i="31"/>
  <c r="H50" i="31"/>
  <c r="V49" i="31"/>
  <c r="V48" i="31"/>
  <c r="AT47" i="31"/>
  <c r="AG47" i="31"/>
  <c r="V47" i="31"/>
  <c r="AD47" i="31" s="1"/>
  <c r="H47" i="31"/>
  <c r="AT46" i="31"/>
  <c r="AG46" i="31"/>
  <c r="V46" i="31"/>
  <c r="AD46" i="31" s="1"/>
  <c r="H46" i="31"/>
  <c r="AT45" i="31"/>
  <c r="AG45" i="31"/>
  <c r="V45" i="31"/>
  <c r="AD45" i="31" s="1"/>
  <c r="H45" i="31"/>
  <c r="AT44" i="31"/>
  <c r="AG44" i="31"/>
  <c r="V44" i="31"/>
  <c r="AD44" i="31" s="1"/>
  <c r="H44" i="31"/>
  <c r="AT43" i="31"/>
  <c r="AG43" i="31"/>
  <c r="V43" i="31"/>
  <c r="AD43" i="31" s="1"/>
  <c r="H43" i="31"/>
  <c r="AT42" i="31"/>
  <c r="AG42" i="31"/>
  <c r="AD42" i="31"/>
  <c r="V42" i="31"/>
  <c r="H42" i="31"/>
  <c r="AT41" i="31"/>
  <c r="AG41" i="31"/>
  <c r="V41" i="31"/>
  <c r="AD41" i="31" s="1"/>
  <c r="H41" i="31"/>
  <c r="AT40" i="31"/>
  <c r="AG40" i="31"/>
  <c r="V40" i="31"/>
  <c r="AD40" i="31" s="1"/>
  <c r="H40" i="31"/>
  <c r="AT39" i="31"/>
  <c r="AG39" i="31"/>
  <c r="V39" i="31"/>
  <c r="AD39" i="31" s="1"/>
  <c r="H39" i="31"/>
  <c r="AT38" i="31"/>
  <c r="AG38" i="31"/>
  <c r="AD38" i="31"/>
  <c r="V38" i="31"/>
  <c r="H38" i="31"/>
  <c r="AT35" i="31"/>
  <c r="AG35" i="31"/>
  <c r="V35" i="31"/>
  <c r="AD35" i="31" s="1"/>
  <c r="H35" i="31"/>
  <c r="AT34" i="31"/>
  <c r="AG34" i="31"/>
  <c r="V34" i="31"/>
  <c r="AD34" i="31" s="1"/>
  <c r="H34" i="31"/>
  <c r="AT33" i="31"/>
  <c r="AG33" i="31"/>
  <c r="V33" i="31"/>
  <c r="AD33" i="31" s="1"/>
  <c r="H33" i="31"/>
  <c r="AT32" i="31"/>
  <c r="AG32" i="31"/>
  <c r="AD32" i="31"/>
  <c r="V32" i="31"/>
  <c r="H32" i="31"/>
  <c r="AT31" i="31"/>
  <c r="AG31" i="31"/>
  <c r="V31" i="31"/>
  <c r="AD31" i="31" s="1"/>
  <c r="H31" i="31"/>
  <c r="AT30" i="31"/>
  <c r="AG30" i="31"/>
  <c r="V30" i="31"/>
  <c r="AD30" i="31" s="1"/>
  <c r="H30" i="31"/>
  <c r="AT29" i="31"/>
  <c r="AG29" i="31"/>
  <c r="V29" i="31"/>
  <c r="AD29" i="31" s="1"/>
  <c r="H29" i="31"/>
  <c r="AT28" i="31"/>
  <c r="AG28" i="31"/>
  <c r="AD28" i="31"/>
  <c r="V28" i="31"/>
  <c r="H28" i="31"/>
  <c r="AT27" i="31"/>
  <c r="AG27" i="31"/>
  <c r="V27" i="31"/>
  <c r="AD27" i="31" s="1"/>
  <c r="H27" i="31"/>
  <c r="AT26" i="31"/>
  <c r="AG26" i="31"/>
  <c r="V26" i="31"/>
  <c r="AD26" i="31" s="1"/>
  <c r="H26" i="31"/>
  <c r="AT23" i="31"/>
  <c r="AG23" i="31"/>
  <c r="V23" i="31"/>
  <c r="AD23" i="31" s="1"/>
  <c r="H23" i="31"/>
  <c r="AT22" i="31"/>
  <c r="AG22" i="31"/>
  <c r="AD22" i="31"/>
  <c r="V22" i="31"/>
  <c r="H22" i="31"/>
  <c r="AT21" i="31"/>
  <c r="AG21" i="31"/>
  <c r="V21" i="31"/>
  <c r="AD21" i="31" s="1"/>
  <c r="H21" i="31"/>
  <c r="AT20" i="31"/>
  <c r="AG20" i="31"/>
  <c r="V20" i="31"/>
  <c r="AD20" i="31" s="1"/>
  <c r="H20" i="31"/>
  <c r="AT19" i="31"/>
  <c r="AG19" i="31"/>
  <c r="V19" i="31"/>
  <c r="AD19" i="31" s="1"/>
  <c r="H19" i="31"/>
  <c r="AT18" i="31"/>
  <c r="AG18" i="31"/>
  <c r="AD18" i="31"/>
  <c r="V18" i="31"/>
  <c r="H18" i="31"/>
  <c r="AT17" i="31"/>
  <c r="AG17" i="31"/>
  <c r="V17" i="31"/>
  <c r="AD17" i="31" s="1"/>
  <c r="H17" i="31"/>
  <c r="AT16" i="31"/>
  <c r="AG16" i="31"/>
  <c r="V16" i="31"/>
  <c r="AD16" i="31" s="1"/>
  <c r="H16" i="31"/>
  <c r="AT15" i="31"/>
  <c r="AG15" i="31"/>
  <c r="V15" i="31"/>
  <c r="AD15" i="31" s="1"/>
  <c r="H15" i="31"/>
  <c r="AT14" i="31"/>
  <c r="AG14" i="31"/>
  <c r="AD14" i="31"/>
  <c r="V14" i="31"/>
  <c r="H14" i="31"/>
  <c r="V13" i="31"/>
  <c r="AT11" i="31"/>
  <c r="AG11" i="31"/>
  <c r="V11" i="31"/>
  <c r="AD11" i="31" s="1"/>
  <c r="H11" i="31"/>
  <c r="AT10" i="31"/>
  <c r="AG10" i="31"/>
  <c r="V10" i="31"/>
  <c r="AD10" i="31" s="1"/>
  <c r="H10" i="31"/>
  <c r="AT9" i="31"/>
  <c r="AG9" i="31"/>
  <c r="AD9" i="31"/>
  <c r="V9" i="31"/>
  <c r="H9" i="31"/>
  <c r="AT8" i="31"/>
  <c r="AG8" i="31"/>
  <c r="V8" i="31"/>
  <c r="AD8" i="31" s="1"/>
  <c r="H8" i="31"/>
  <c r="AT7" i="31"/>
  <c r="AG7" i="31"/>
  <c r="V7" i="31"/>
  <c r="H7" i="31"/>
  <c r="AT6" i="31"/>
  <c r="AG6" i="31"/>
  <c r="V6" i="31"/>
  <c r="AD6" i="31" s="1"/>
  <c r="H6" i="31"/>
  <c r="AD7" i="31" l="1"/>
  <c r="C66" i="32"/>
  <c r="C67" i="32" s="1"/>
  <c r="B66" i="32"/>
  <c r="C64" i="32"/>
  <c r="C65" i="32" s="1"/>
  <c r="B64" i="32"/>
  <c r="C62" i="32"/>
  <c r="C63" i="32" s="1"/>
  <c r="C60" i="32"/>
  <c r="C61" i="32" s="1"/>
  <c r="B60" i="32"/>
  <c r="C58" i="32"/>
  <c r="C59" i="32" s="1"/>
  <c r="B58" i="32"/>
  <c r="C56" i="32"/>
  <c r="C57" i="32" s="1"/>
  <c r="B56" i="32"/>
  <c r="C54" i="32"/>
  <c r="C55" i="32" s="1"/>
  <c r="B54" i="32"/>
  <c r="C52" i="32"/>
  <c r="C53" i="32" s="1"/>
  <c r="B52" i="32"/>
  <c r="C50" i="32"/>
  <c r="C51" i="32" s="1"/>
  <c r="C48" i="32"/>
  <c r="C49" i="32" s="1"/>
  <c r="C46" i="32"/>
  <c r="C47" i="32" s="1"/>
  <c r="B46" i="32"/>
  <c r="C44" i="32"/>
  <c r="C45" i="32" s="1"/>
  <c r="B44" i="32"/>
  <c r="C42" i="32"/>
  <c r="C43" i="32" s="1"/>
  <c r="B42" i="32"/>
  <c r="C40" i="32"/>
  <c r="C41" i="32" s="1"/>
  <c r="B40" i="32"/>
  <c r="C38" i="32"/>
  <c r="C39" i="32" s="1"/>
  <c r="B38" i="32"/>
  <c r="C36" i="32"/>
  <c r="C37" i="32" s="1"/>
  <c r="C34" i="32"/>
  <c r="C35" i="32" s="1"/>
  <c r="C32" i="32"/>
  <c r="C33" i="32" s="1"/>
  <c r="B32" i="32"/>
  <c r="C30" i="32"/>
  <c r="C31" i="32" s="1"/>
  <c r="B30" i="32"/>
  <c r="C28" i="32"/>
  <c r="C29" i="32" s="1"/>
  <c r="B28" i="32"/>
  <c r="C27" i="32"/>
  <c r="C26" i="32"/>
  <c r="B26" i="32"/>
  <c r="C24" i="32"/>
  <c r="C25" i="32" s="1"/>
  <c r="C22" i="32"/>
  <c r="C23" i="32" s="1"/>
  <c r="B22" i="32"/>
  <c r="C21" i="32"/>
  <c r="C20" i="32"/>
  <c r="C19" i="32"/>
  <c r="C18" i="32"/>
  <c r="B18" i="32"/>
  <c r="C16" i="32"/>
  <c r="C17" i="32" s="1"/>
  <c r="B16" i="32"/>
  <c r="C14" i="32"/>
  <c r="C15" i="32" s="1"/>
  <c r="B14" i="32"/>
  <c r="C12" i="32"/>
  <c r="C13" i="32" s="1"/>
  <c r="C10" i="32"/>
  <c r="C11" i="32" s="1"/>
  <c r="B10" i="32"/>
  <c r="C8" i="32"/>
  <c r="C9" i="32" s="1"/>
  <c r="B8" i="32"/>
  <c r="C6" i="32"/>
  <c r="C7" i="32" s="1"/>
  <c r="B6" i="32"/>
  <c r="B70" i="32" l="1"/>
  <c r="C70" i="32"/>
  <c r="C71" i="32" s="1"/>
  <c r="B68" i="32"/>
  <c r="C68" i="32"/>
  <c r="C69" i="32" s="1"/>
  <c r="AT73" i="25"/>
  <c r="AG73" i="25"/>
  <c r="V73" i="25"/>
  <c r="AD73" i="25" s="1"/>
  <c r="H73" i="25"/>
  <c r="AT72" i="25"/>
  <c r="AG72" i="25"/>
  <c r="AD72" i="25"/>
  <c r="V72" i="25"/>
  <c r="H72" i="25"/>
  <c r="AT71" i="25"/>
  <c r="AG71" i="25"/>
  <c r="V71" i="25"/>
  <c r="AD71" i="25" s="1"/>
  <c r="H71" i="25"/>
  <c r="AT70" i="25"/>
  <c r="AG70" i="25"/>
  <c r="V70" i="25"/>
  <c r="AD70" i="25" s="1"/>
  <c r="H70" i="25"/>
  <c r="AT69" i="25"/>
  <c r="AG69" i="25"/>
  <c r="V69" i="25"/>
  <c r="AD69" i="25" s="1"/>
  <c r="H69" i="25"/>
  <c r="AT68" i="25"/>
  <c r="AG68" i="25"/>
  <c r="AD68" i="25"/>
  <c r="V68" i="25"/>
  <c r="H68" i="25"/>
  <c r="AT67" i="25"/>
  <c r="AG67" i="25"/>
  <c r="V67" i="25"/>
  <c r="AD67" i="25" s="1"/>
  <c r="H67" i="25"/>
  <c r="AT66" i="25"/>
  <c r="AG66" i="25"/>
  <c r="V66" i="25"/>
  <c r="AD66" i="25" s="1"/>
  <c r="H66" i="25"/>
  <c r="AT65" i="25"/>
  <c r="AG65" i="25"/>
  <c r="V65" i="25"/>
  <c r="AD65" i="25" s="1"/>
  <c r="H65" i="25"/>
  <c r="AT64" i="25"/>
  <c r="AG64" i="25"/>
  <c r="AD64" i="25"/>
  <c r="V64" i="25"/>
  <c r="H64" i="25"/>
  <c r="AT63" i="25"/>
  <c r="AG63" i="25"/>
  <c r="V63" i="25"/>
  <c r="AD63" i="25" s="1"/>
  <c r="H63" i="25"/>
  <c r="AT62" i="25"/>
  <c r="AG62" i="25"/>
  <c r="V62" i="25"/>
  <c r="AD62" i="25" s="1"/>
  <c r="H62" i="25"/>
  <c r="AT61" i="25"/>
  <c r="AG61" i="25"/>
  <c r="V61" i="25"/>
  <c r="AD61" i="25" s="1"/>
  <c r="H61" i="25"/>
  <c r="AT60" i="25"/>
  <c r="AG60" i="25"/>
  <c r="AD60" i="25"/>
  <c r="V60" i="25"/>
  <c r="H60" i="25"/>
  <c r="AT59" i="25"/>
  <c r="AG59" i="25"/>
  <c r="V59" i="25"/>
  <c r="AD59" i="25" s="1"/>
  <c r="H59" i="25"/>
  <c r="AT58" i="25"/>
  <c r="AG58" i="25"/>
  <c r="V58" i="25"/>
  <c r="AD58" i="25" s="1"/>
  <c r="H58" i="25"/>
  <c r="AT57" i="25"/>
  <c r="AG57" i="25"/>
  <c r="V57" i="25"/>
  <c r="AD57" i="25" s="1"/>
  <c r="H57" i="25"/>
  <c r="AT56" i="25"/>
  <c r="AG56" i="25"/>
  <c r="AD56" i="25"/>
  <c r="V56" i="25"/>
  <c r="H56" i="25"/>
  <c r="AT55" i="25"/>
  <c r="AG55" i="25"/>
  <c r="V55" i="25"/>
  <c r="AD55" i="25" s="1"/>
  <c r="H55" i="25"/>
  <c r="AT54" i="25"/>
  <c r="AG54" i="25"/>
  <c r="V54" i="25"/>
  <c r="AD54" i="25" s="1"/>
  <c r="H54" i="25"/>
  <c r="AT53" i="25"/>
  <c r="AG53" i="25"/>
  <c r="V53" i="25"/>
  <c r="AD53" i="25" s="1"/>
  <c r="H53" i="25"/>
  <c r="AT52" i="25"/>
  <c r="AG52" i="25"/>
  <c r="AD52" i="25"/>
  <c r="V52" i="25"/>
  <c r="H52" i="25"/>
  <c r="AT51" i="25"/>
  <c r="AG51" i="25"/>
  <c r="V51" i="25"/>
  <c r="AD51" i="25" s="1"/>
  <c r="H51" i="25"/>
  <c r="AT50" i="25"/>
  <c r="AG50" i="25"/>
  <c r="V50" i="25"/>
  <c r="AD50" i="25" s="1"/>
  <c r="H50" i="25"/>
  <c r="AT47" i="25"/>
  <c r="AG47" i="25"/>
  <c r="V47" i="25"/>
  <c r="AD47" i="25" s="1"/>
  <c r="H47" i="25"/>
  <c r="AT46" i="25"/>
  <c r="AG46" i="25"/>
  <c r="AD46" i="25"/>
  <c r="V46" i="25"/>
  <c r="H46" i="25"/>
  <c r="AT45" i="25"/>
  <c r="AG45" i="25"/>
  <c r="V45" i="25"/>
  <c r="AD45" i="25" s="1"/>
  <c r="H45" i="25"/>
  <c r="AT44" i="25"/>
  <c r="AG44" i="25"/>
  <c r="V44" i="25"/>
  <c r="AD44" i="25" s="1"/>
  <c r="H44" i="25"/>
  <c r="AT43" i="25"/>
  <c r="AG43" i="25"/>
  <c r="V43" i="25"/>
  <c r="AD43" i="25" s="1"/>
  <c r="H43" i="25"/>
  <c r="AT42" i="25"/>
  <c r="AG42" i="25"/>
  <c r="AD42" i="25"/>
  <c r="V42" i="25"/>
  <c r="H42" i="25"/>
  <c r="AT41" i="25"/>
  <c r="AG41" i="25"/>
  <c r="V41" i="25"/>
  <c r="AD41" i="25" s="1"/>
  <c r="H41" i="25"/>
  <c r="AT40" i="25"/>
  <c r="AG40" i="25"/>
  <c r="V40" i="25"/>
  <c r="AD40" i="25" s="1"/>
  <c r="H40" i="25"/>
  <c r="AT39" i="25"/>
  <c r="AG39" i="25"/>
  <c r="V39" i="25"/>
  <c r="AD39" i="25" s="1"/>
  <c r="H39" i="25"/>
  <c r="AT38" i="25"/>
  <c r="AG38" i="25"/>
  <c r="AD38" i="25"/>
  <c r="V38" i="25"/>
  <c r="H38" i="25"/>
  <c r="AT35" i="25"/>
  <c r="AG35" i="25"/>
  <c r="V35" i="25"/>
  <c r="AD35" i="25" s="1"/>
  <c r="H35" i="25"/>
  <c r="AT34" i="25"/>
  <c r="AG34" i="25"/>
  <c r="V34" i="25"/>
  <c r="AD34" i="25" s="1"/>
  <c r="H34" i="25"/>
  <c r="AT33" i="25"/>
  <c r="AG33" i="25"/>
  <c r="V33" i="25"/>
  <c r="AD33" i="25" s="1"/>
  <c r="H33" i="25"/>
  <c r="AT32" i="25"/>
  <c r="AG32" i="25"/>
  <c r="AD32" i="25"/>
  <c r="V32" i="25"/>
  <c r="H32" i="25"/>
  <c r="AT31" i="25"/>
  <c r="AG31" i="25"/>
  <c r="V31" i="25"/>
  <c r="AD31" i="25" s="1"/>
  <c r="H31" i="25"/>
  <c r="AT30" i="25"/>
  <c r="AG30" i="25"/>
  <c r="V30" i="25"/>
  <c r="AD30" i="25" s="1"/>
  <c r="H30" i="25"/>
  <c r="AT29" i="25"/>
  <c r="AG29" i="25"/>
  <c r="V29" i="25"/>
  <c r="AD29" i="25" s="1"/>
  <c r="H29" i="25"/>
  <c r="AT28" i="25"/>
  <c r="AG28" i="25"/>
  <c r="AD28" i="25"/>
  <c r="V28" i="25"/>
  <c r="H28" i="25"/>
  <c r="AT27" i="25"/>
  <c r="AG27" i="25"/>
  <c r="V27" i="25"/>
  <c r="AD27" i="25" s="1"/>
  <c r="H27" i="25"/>
  <c r="AT26" i="25"/>
  <c r="AG26" i="25"/>
  <c r="V26" i="25"/>
  <c r="AD26" i="25" s="1"/>
  <c r="H26" i="25"/>
  <c r="AT23" i="25"/>
  <c r="AG23" i="25"/>
  <c r="V23" i="25"/>
  <c r="AD23" i="25" s="1"/>
  <c r="H23" i="25"/>
  <c r="AT22" i="25"/>
  <c r="AG22" i="25"/>
  <c r="AD22" i="25"/>
  <c r="V22" i="25"/>
  <c r="H22" i="25"/>
  <c r="AT21" i="25"/>
  <c r="AG21" i="25"/>
  <c r="V21" i="25"/>
  <c r="AD21" i="25" s="1"/>
  <c r="H21" i="25"/>
  <c r="AT20" i="25"/>
  <c r="AG20" i="25"/>
  <c r="V20" i="25"/>
  <c r="AD20" i="25" s="1"/>
  <c r="H20" i="25"/>
  <c r="AT19" i="25"/>
  <c r="AG19" i="25"/>
  <c r="V19" i="25"/>
  <c r="AD19" i="25" s="1"/>
  <c r="H19" i="25"/>
  <c r="AT18" i="25"/>
  <c r="AG18" i="25"/>
  <c r="AD18" i="25"/>
  <c r="V18" i="25"/>
  <c r="H18" i="25"/>
  <c r="AT17" i="25"/>
  <c r="AG17" i="25"/>
  <c r="V17" i="25"/>
  <c r="AD17" i="25" s="1"/>
  <c r="H17" i="25"/>
  <c r="AT16" i="25"/>
  <c r="AG16" i="25"/>
  <c r="V16" i="25"/>
  <c r="AD16" i="25" s="1"/>
  <c r="H16" i="25"/>
  <c r="AT15" i="25"/>
  <c r="AG15" i="25"/>
  <c r="V15" i="25"/>
  <c r="AD15" i="25" s="1"/>
  <c r="H15" i="25"/>
  <c r="AT14" i="25"/>
  <c r="AG14" i="25"/>
  <c r="AD14" i="25"/>
  <c r="V14" i="25"/>
  <c r="H14" i="25"/>
  <c r="AT11" i="25"/>
  <c r="AG11" i="25"/>
  <c r="V11" i="25"/>
  <c r="AD11" i="25" s="1"/>
  <c r="H11" i="25"/>
  <c r="AT10" i="25"/>
  <c r="AG10" i="25"/>
  <c r="V10" i="25"/>
  <c r="AD10" i="25" s="1"/>
  <c r="H10" i="25"/>
  <c r="AT9" i="25"/>
  <c r="AG9" i="25"/>
  <c r="V9" i="25"/>
  <c r="AD9" i="25" s="1"/>
  <c r="H9" i="25"/>
  <c r="AT8" i="25"/>
  <c r="AG8" i="25"/>
  <c r="AD8" i="25"/>
  <c r="V8" i="25"/>
  <c r="H8" i="25"/>
  <c r="AT7" i="25"/>
  <c r="AG7" i="25"/>
  <c r="V7" i="25"/>
  <c r="H7" i="25"/>
  <c r="AT6" i="25"/>
  <c r="AG6" i="25"/>
  <c r="V6" i="25"/>
  <c r="AD6" i="25" s="1"/>
  <c r="H6" i="25"/>
  <c r="C72" i="32" l="1"/>
  <c r="B72" i="32"/>
  <c r="AD7" i="25"/>
  <c r="C40" i="31"/>
  <c r="C73" i="32" l="1"/>
  <c r="B66" i="31" l="1"/>
  <c r="C64" i="31"/>
  <c r="C65" i="31" s="1"/>
  <c r="B64" i="31"/>
  <c r="C62" i="31"/>
  <c r="C63" i="31" s="1"/>
  <c r="C52" i="31"/>
  <c r="C53" i="31" s="1"/>
  <c r="B52" i="31"/>
  <c r="C50" i="31"/>
  <c r="C51" i="31" s="1"/>
  <c r="C48" i="31"/>
  <c r="C49" i="31" s="1"/>
  <c r="B40" i="31"/>
  <c r="C38" i="31"/>
  <c r="C39" i="31" s="1"/>
  <c r="B38" i="31"/>
  <c r="C36" i="31"/>
  <c r="C37" i="31" s="1"/>
  <c r="C34" i="31"/>
  <c r="C35" i="31" s="1"/>
  <c r="C28" i="31"/>
  <c r="C29" i="31" s="1"/>
  <c r="B28" i="31"/>
  <c r="C26" i="31"/>
  <c r="C27" i="31" s="1"/>
  <c r="B26" i="31"/>
  <c r="C24" i="31"/>
  <c r="C25" i="31" s="1"/>
  <c r="C22" i="31"/>
  <c r="C23" i="31" s="1"/>
  <c r="B22" i="31"/>
  <c r="C20" i="31"/>
  <c r="C21" i="31" s="1"/>
  <c r="C18" i="31"/>
  <c r="C19" i="31" s="1"/>
  <c r="C16" i="31"/>
  <c r="C17" i="31" s="1"/>
  <c r="B16" i="31"/>
  <c r="C14" i="31"/>
  <c r="C15" i="31" s="1"/>
  <c r="B14" i="31"/>
  <c r="C12" i="31"/>
  <c r="C13" i="31" s="1"/>
  <c r="C10" i="31"/>
  <c r="C11" i="31" s="1"/>
  <c r="B10" i="31"/>
  <c r="C8" i="31"/>
  <c r="C9" i="31" s="1"/>
  <c r="B8" i="31"/>
  <c r="C6" i="31"/>
  <c r="B6" i="31"/>
  <c r="C7" i="31" l="1"/>
  <c r="C32" i="31"/>
  <c r="C33" i="31" s="1"/>
  <c r="B32" i="31"/>
  <c r="C56" i="31"/>
  <c r="C57" i="31" s="1"/>
  <c r="B56" i="31"/>
  <c r="C66" i="31"/>
  <c r="C67" i="31" s="1"/>
  <c r="A68" i="31"/>
  <c r="B18" i="31"/>
  <c r="B30" i="31"/>
  <c r="C41" i="31"/>
  <c r="B54" i="31"/>
  <c r="C30" i="31"/>
  <c r="C31" i="31" s="1"/>
  <c r="C54" i="31"/>
  <c r="C55" i="31" s="1"/>
  <c r="V49" i="27"/>
  <c r="V48" i="27"/>
  <c r="A70" i="31" l="1"/>
  <c r="C68" i="31"/>
  <c r="C69" i="31" s="1"/>
  <c r="B68" i="31"/>
  <c r="B42" i="31"/>
  <c r="C42" i="31"/>
  <c r="C58" i="31"/>
  <c r="C59" i="31" s="1"/>
  <c r="B58" i="31"/>
  <c r="AT71" i="23"/>
  <c r="AG71" i="23"/>
  <c r="V71" i="23"/>
  <c r="AD71" i="23" s="1"/>
  <c r="AT70" i="23"/>
  <c r="AG70" i="23"/>
  <c r="V70" i="23"/>
  <c r="AD70" i="23" s="1"/>
  <c r="AT69" i="23"/>
  <c r="AG69" i="23"/>
  <c r="V69" i="23"/>
  <c r="AD69" i="23" s="1"/>
  <c r="AT68" i="23"/>
  <c r="AG68" i="23"/>
  <c r="V68" i="23"/>
  <c r="AD68" i="23" s="1"/>
  <c r="AT67" i="23"/>
  <c r="AG67" i="23"/>
  <c r="V67" i="23"/>
  <c r="AD67" i="23" s="1"/>
  <c r="AT66" i="23"/>
  <c r="AG66" i="23"/>
  <c r="V66" i="23"/>
  <c r="AD66" i="23" s="1"/>
  <c r="AT65" i="23"/>
  <c r="AG65" i="23"/>
  <c r="V65" i="23"/>
  <c r="AD65" i="23" s="1"/>
  <c r="AT64" i="23"/>
  <c r="AG64" i="23"/>
  <c r="V64" i="23"/>
  <c r="AD64" i="23" s="1"/>
  <c r="AT63" i="23"/>
  <c r="AG63" i="23"/>
  <c r="V63" i="23"/>
  <c r="AD63" i="23" s="1"/>
  <c r="AT62" i="23"/>
  <c r="AG62" i="23"/>
  <c r="V62" i="23"/>
  <c r="AD62" i="23" s="1"/>
  <c r="AT61" i="23"/>
  <c r="AG61" i="23"/>
  <c r="V61" i="23"/>
  <c r="AD61" i="23" s="1"/>
  <c r="AT60" i="23"/>
  <c r="AG60" i="23"/>
  <c r="V60" i="23"/>
  <c r="AD60" i="23" s="1"/>
  <c r="AT59" i="23"/>
  <c r="AG59" i="23"/>
  <c r="V59" i="23"/>
  <c r="AD59" i="23" s="1"/>
  <c r="AT58" i="23"/>
  <c r="AG58" i="23"/>
  <c r="V58" i="23"/>
  <c r="AD58" i="23" s="1"/>
  <c r="AT57" i="23"/>
  <c r="AG57" i="23"/>
  <c r="V57" i="23"/>
  <c r="AD57" i="23" s="1"/>
  <c r="AT56" i="23"/>
  <c r="AG56" i="23"/>
  <c r="V56" i="23"/>
  <c r="AD56" i="23" s="1"/>
  <c r="AT55" i="23"/>
  <c r="AG55" i="23"/>
  <c r="V55" i="23"/>
  <c r="AD55" i="23" s="1"/>
  <c r="AT54" i="23"/>
  <c r="AG54" i="23"/>
  <c r="V54" i="23"/>
  <c r="AD54" i="23" s="1"/>
  <c r="AT53" i="23"/>
  <c r="AG53" i="23"/>
  <c r="V53" i="23"/>
  <c r="AD53" i="23" s="1"/>
  <c r="AT52" i="23"/>
  <c r="AG52" i="23"/>
  <c r="V52" i="23"/>
  <c r="AD52" i="23" s="1"/>
  <c r="AT51" i="23"/>
  <c r="AG51" i="23"/>
  <c r="V51" i="23"/>
  <c r="AD51" i="23" s="1"/>
  <c r="AT50" i="23"/>
  <c r="AG50" i="23"/>
  <c r="V50" i="23"/>
  <c r="AD50" i="23" s="1"/>
  <c r="AT49" i="23"/>
  <c r="AG49" i="23"/>
  <c r="V49" i="23"/>
  <c r="AD49" i="23" s="1"/>
  <c r="AT48" i="23"/>
  <c r="AG48" i="23"/>
  <c r="V48" i="23"/>
  <c r="AD48" i="23" s="1"/>
  <c r="AT47" i="23"/>
  <c r="AG47" i="23"/>
  <c r="V47" i="23"/>
  <c r="AD47" i="23" s="1"/>
  <c r="AT46" i="23"/>
  <c r="AG46" i="23"/>
  <c r="V46" i="23"/>
  <c r="AD46" i="23" s="1"/>
  <c r="AT45" i="23"/>
  <c r="AG45" i="23"/>
  <c r="V45" i="23"/>
  <c r="AD45" i="23" s="1"/>
  <c r="AT44" i="23"/>
  <c r="AG44" i="23"/>
  <c r="V44" i="23"/>
  <c r="AD44" i="23" s="1"/>
  <c r="AT43" i="23"/>
  <c r="AG43" i="23"/>
  <c r="V43" i="23"/>
  <c r="AD43" i="23" s="1"/>
  <c r="AT42" i="23"/>
  <c r="AG42" i="23"/>
  <c r="V42" i="23"/>
  <c r="AD42" i="23" s="1"/>
  <c r="AT39" i="23"/>
  <c r="AG39" i="23"/>
  <c r="V39" i="23"/>
  <c r="AD39" i="23" s="1"/>
  <c r="AT38" i="23"/>
  <c r="AG38" i="23"/>
  <c r="V38" i="23"/>
  <c r="AD38" i="23" s="1"/>
  <c r="AT37" i="23"/>
  <c r="AG37" i="23"/>
  <c r="V37" i="23"/>
  <c r="AD37" i="23" s="1"/>
  <c r="AT36" i="23"/>
  <c r="AG36" i="23"/>
  <c r="V36" i="23"/>
  <c r="AD36" i="23" s="1"/>
  <c r="AT35" i="23"/>
  <c r="AG35" i="23"/>
  <c r="V35" i="23"/>
  <c r="AD35" i="23" s="1"/>
  <c r="AT34" i="23"/>
  <c r="AG34" i="23"/>
  <c r="V34" i="23"/>
  <c r="AD34" i="23" s="1"/>
  <c r="AT33" i="23"/>
  <c r="AG33" i="23"/>
  <c r="V33" i="23"/>
  <c r="AD33" i="23" s="1"/>
  <c r="AT32" i="23"/>
  <c r="AG32" i="23"/>
  <c r="V32" i="23"/>
  <c r="AD32" i="23" s="1"/>
  <c r="AT31" i="23"/>
  <c r="AG31" i="23"/>
  <c r="V31" i="23"/>
  <c r="AD31" i="23" s="1"/>
  <c r="AT30" i="23"/>
  <c r="AG30" i="23"/>
  <c r="V30" i="23"/>
  <c r="AD30" i="23" s="1"/>
  <c r="AT27" i="23"/>
  <c r="AG27" i="23"/>
  <c r="V27" i="23"/>
  <c r="AD27" i="23" s="1"/>
  <c r="AT26" i="23"/>
  <c r="AG26" i="23"/>
  <c r="V26" i="23"/>
  <c r="AD26" i="23" s="1"/>
  <c r="AT25" i="23"/>
  <c r="AG25" i="23"/>
  <c r="V25" i="23"/>
  <c r="AD25" i="23" s="1"/>
  <c r="AT24" i="23"/>
  <c r="AG24" i="23"/>
  <c r="V24" i="23"/>
  <c r="AD24" i="23" s="1"/>
  <c r="AT23" i="23"/>
  <c r="AG23" i="23"/>
  <c r="V23" i="23"/>
  <c r="AD23" i="23" s="1"/>
  <c r="AT22" i="23"/>
  <c r="AG22" i="23"/>
  <c r="V22" i="23"/>
  <c r="AD22" i="23" s="1"/>
  <c r="AT21" i="23"/>
  <c r="AG21" i="23"/>
  <c r="V21" i="23"/>
  <c r="AD21" i="23" s="1"/>
  <c r="AT20" i="23"/>
  <c r="AG20" i="23"/>
  <c r="V20" i="23"/>
  <c r="AD20" i="23" s="1"/>
  <c r="AT19" i="23"/>
  <c r="AG19" i="23"/>
  <c r="V19" i="23"/>
  <c r="AD19" i="23" s="1"/>
  <c r="AT18" i="23"/>
  <c r="AG18" i="23"/>
  <c r="V18" i="23"/>
  <c r="AD18" i="23" s="1"/>
  <c r="AT15" i="23"/>
  <c r="AG15" i="23"/>
  <c r="V15" i="23"/>
  <c r="AD15" i="23" s="1"/>
  <c r="AT14" i="23"/>
  <c r="AG14" i="23"/>
  <c r="V14" i="23"/>
  <c r="AD14" i="23" s="1"/>
  <c r="AT13" i="23"/>
  <c r="AG13" i="23"/>
  <c r="V13" i="23"/>
  <c r="AD13" i="23" s="1"/>
  <c r="AT12" i="23"/>
  <c r="AG12" i="23"/>
  <c r="V12" i="23"/>
  <c r="AD12" i="23" s="1"/>
  <c r="AT11" i="23"/>
  <c r="AG11" i="23"/>
  <c r="V11" i="23"/>
  <c r="AD11" i="23" s="1"/>
  <c r="AT10" i="23"/>
  <c r="AG10" i="23"/>
  <c r="V10" i="23"/>
  <c r="AD10" i="23" s="1"/>
  <c r="AT9" i="23"/>
  <c r="AG9" i="23"/>
  <c r="V9" i="23"/>
  <c r="AD9" i="23" s="1"/>
  <c r="AT8" i="23"/>
  <c r="AG8" i="23"/>
  <c r="V8" i="23"/>
  <c r="AD8" i="23" s="1"/>
  <c r="AT7" i="23"/>
  <c r="AG7" i="23"/>
  <c r="V7" i="23"/>
  <c r="AT6" i="23"/>
  <c r="AG6" i="23"/>
  <c r="V6" i="23"/>
  <c r="B44" i="31" l="1"/>
  <c r="C44" i="31"/>
  <c r="C45" i="31" s="1"/>
  <c r="C60" i="31"/>
  <c r="C61" i="31" s="1"/>
  <c r="B60" i="31"/>
  <c r="C43" i="31"/>
  <c r="B70" i="31"/>
  <c r="A72" i="31"/>
  <c r="C70" i="31"/>
  <c r="C71" i="31" s="1"/>
  <c r="AD6" i="23"/>
  <c r="AD7" i="23"/>
  <c r="C72" i="31" l="1"/>
  <c r="C73" i="31" s="1"/>
  <c r="B72" i="31"/>
  <c r="B46" i="31"/>
  <c r="C46" i="31"/>
  <c r="C62" i="27"/>
  <c r="C63" i="27" s="1"/>
  <c r="AT73" i="27"/>
  <c r="AG73" i="27"/>
  <c r="V73" i="27"/>
  <c r="AD73" i="27" s="1"/>
  <c r="H73" i="27"/>
  <c r="AT72" i="27"/>
  <c r="AG72" i="27"/>
  <c r="V72" i="27"/>
  <c r="AD72" i="27" s="1"/>
  <c r="H72" i="27"/>
  <c r="AT71" i="27"/>
  <c r="AG71" i="27"/>
  <c r="V71" i="27"/>
  <c r="AD71" i="27" s="1"/>
  <c r="H71" i="27"/>
  <c r="AT70" i="27"/>
  <c r="AG70" i="27"/>
  <c r="V70" i="27"/>
  <c r="AD70" i="27" s="1"/>
  <c r="H70" i="27"/>
  <c r="AT69" i="27"/>
  <c r="AG69" i="27"/>
  <c r="V69" i="27"/>
  <c r="AD69" i="27" s="1"/>
  <c r="H69" i="27"/>
  <c r="AT68" i="27"/>
  <c r="AG68" i="27"/>
  <c r="V68" i="27"/>
  <c r="AD68" i="27" s="1"/>
  <c r="H68" i="27"/>
  <c r="AT67" i="27"/>
  <c r="AG67" i="27"/>
  <c r="V67" i="27"/>
  <c r="AD67" i="27" s="1"/>
  <c r="H67" i="27"/>
  <c r="AT66" i="27"/>
  <c r="AG66" i="27"/>
  <c r="V66" i="27"/>
  <c r="AD66" i="27" s="1"/>
  <c r="H66" i="27"/>
  <c r="AT65" i="27"/>
  <c r="AG65" i="27"/>
  <c r="V65" i="27"/>
  <c r="AD65" i="27" s="1"/>
  <c r="H65" i="27"/>
  <c r="AT64" i="27"/>
  <c r="AG64" i="27"/>
  <c r="V64" i="27"/>
  <c r="AD64" i="27" s="1"/>
  <c r="H64" i="27"/>
  <c r="C64" i="27"/>
  <c r="C65" i="27" s="1"/>
  <c r="B64" i="27"/>
  <c r="AT63" i="27"/>
  <c r="AG63" i="27"/>
  <c r="V63" i="27"/>
  <c r="AD63" i="27" s="1"/>
  <c r="H63" i="27"/>
  <c r="AT62" i="27"/>
  <c r="AG62" i="27"/>
  <c r="V62" i="27"/>
  <c r="AD62" i="27" s="1"/>
  <c r="H62" i="27"/>
  <c r="AT61" i="27"/>
  <c r="AG61" i="27"/>
  <c r="V61" i="27"/>
  <c r="AD61" i="27" s="1"/>
  <c r="H61" i="27"/>
  <c r="AT60" i="27"/>
  <c r="AG60" i="27"/>
  <c r="V60" i="27"/>
  <c r="AD60" i="27" s="1"/>
  <c r="H60" i="27"/>
  <c r="AT59" i="27"/>
  <c r="AG59" i="27"/>
  <c r="V59" i="27"/>
  <c r="AD59" i="27" s="1"/>
  <c r="H59" i="27"/>
  <c r="AT58" i="27"/>
  <c r="AG58" i="27"/>
  <c r="V58" i="27"/>
  <c r="AD58" i="27" s="1"/>
  <c r="H58" i="27"/>
  <c r="AT57" i="27"/>
  <c r="AG57" i="27"/>
  <c r="V57" i="27"/>
  <c r="AD57" i="27" s="1"/>
  <c r="H57" i="27"/>
  <c r="AT56" i="27"/>
  <c r="AG56" i="27"/>
  <c r="V56" i="27"/>
  <c r="AD56" i="27" s="1"/>
  <c r="H56" i="27"/>
  <c r="AT55" i="27"/>
  <c r="AG55" i="27"/>
  <c r="V55" i="27"/>
  <c r="AD55" i="27" s="1"/>
  <c r="H55" i="27"/>
  <c r="AT54" i="27"/>
  <c r="AG54" i="27"/>
  <c r="V54" i="27"/>
  <c r="AD54" i="27" s="1"/>
  <c r="H54" i="27"/>
  <c r="A54" i="27"/>
  <c r="B54" i="27" s="1"/>
  <c r="AT53" i="27"/>
  <c r="AG53" i="27"/>
  <c r="V53" i="27"/>
  <c r="AD53" i="27" s="1"/>
  <c r="H53" i="27"/>
  <c r="AT52" i="27"/>
  <c r="AG52" i="27"/>
  <c r="V52" i="27"/>
  <c r="AD52" i="27" s="1"/>
  <c r="H52" i="27"/>
  <c r="C52" i="27"/>
  <c r="C53" i="27" s="1"/>
  <c r="B52" i="27"/>
  <c r="AT51" i="27"/>
  <c r="AG51" i="27"/>
  <c r="V51" i="27"/>
  <c r="AD51" i="27" s="1"/>
  <c r="H51" i="27"/>
  <c r="AT50" i="27"/>
  <c r="AG50" i="27"/>
  <c r="V50" i="27"/>
  <c r="AD50" i="27" s="1"/>
  <c r="H50" i="27"/>
  <c r="C50" i="27"/>
  <c r="C51" i="27" s="1"/>
  <c r="C48" i="27"/>
  <c r="C49" i="27" s="1"/>
  <c r="AT47" i="27"/>
  <c r="AG47" i="27"/>
  <c r="V47" i="27"/>
  <c r="AD47" i="27" s="1"/>
  <c r="H47" i="27"/>
  <c r="AT46" i="27"/>
  <c r="AG46" i="27"/>
  <c r="V46" i="27"/>
  <c r="AD46" i="27" s="1"/>
  <c r="H46" i="27"/>
  <c r="AT45" i="27"/>
  <c r="AG45" i="27"/>
  <c r="V45" i="27"/>
  <c r="AD45" i="27" s="1"/>
  <c r="H45" i="27"/>
  <c r="AT44" i="27"/>
  <c r="AG44" i="27"/>
  <c r="V44" i="27"/>
  <c r="AD44" i="27" s="1"/>
  <c r="H44" i="27"/>
  <c r="AT43" i="27"/>
  <c r="AG43" i="27"/>
  <c r="V43" i="27"/>
  <c r="AD43" i="27" s="1"/>
  <c r="H43" i="27"/>
  <c r="AT42" i="27"/>
  <c r="AG42" i="27"/>
  <c r="V42" i="27"/>
  <c r="AD42" i="27" s="1"/>
  <c r="H42" i="27"/>
  <c r="AT41" i="27"/>
  <c r="AG41" i="27"/>
  <c r="V41" i="27"/>
  <c r="AD41" i="27" s="1"/>
  <c r="H41" i="27"/>
  <c r="AT40" i="27"/>
  <c r="AG40" i="27"/>
  <c r="V40" i="27"/>
  <c r="AD40" i="27" s="1"/>
  <c r="H40" i="27"/>
  <c r="A40" i="27"/>
  <c r="A42" i="27" s="1"/>
  <c r="AT39" i="27"/>
  <c r="AG39" i="27"/>
  <c r="V39" i="27"/>
  <c r="AD39" i="27" s="1"/>
  <c r="H39" i="27"/>
  <c r="AT38" i="27"/>
  <c r="AG38" i="27"/>
  <c r="V38" i="27"/>
  <c r="AD38" i="27" s="1"/>
  <c r="H38" i="27"/>
  <c r="C38" i="27"/>
  <c r="C39" i="27" s="1"/>
  <c r="B38" i="27"/>
  <c r="C36" i="27"/>
  <c r="C37" i="27" s="1"/>
  <c r="AT35" i="27"/>
  <c r="AG35" i="27"/>
  <c r="V35" i="27"/>
  <c r="AD35" i="27" s="1"/>
  <c r="H35" i="27"/>
  <c r="AT34" i="27"/>
  <c r="AG34" i="27"/>
  <c r="V34" i="27"/>
  <c r="AD34" i="27" s="1"/>
  <c r="H34" i="27"/>
  <c r="C34" i="27"/>
  <c r="C35" i="27" s="1"/>
  <c r="AT33" i="27"/>
  <c r="AG33" i="27"/>
  <c r="V33" i="27"/>
  <c r="AD33" i="27" s="1"/>
  <c r="H33" i="27"/>
  <c r="AT32" i="27"/>
  <c r="AG32" i="27"/>
  <c r="V32" i="27"/>
  <c r="AD32" i="27" s="1"/>
  <c r="H32" i="27"/>
  <c r="AT31" i="27"/>
  <c r="AG31" i="27"/>
  <c r="V31" i="27"/>
  <c r="AD31" i="27" s="1"/>
  <c r="H31" i="27"/>
  <c r="AT30" i="27"/>
  <c r="AG30" i="27"/>
  <c r="V30" i="27"/>
  <c r="AD30" i="27" s="1"/>
  <c r="H30" i="27"/>
  <c r="AT29" i="27"/>
  <c r="AG29" i="27"/>
  <c r="V29" i="27"/>
  <c r="AD29" i="27" s="1"/>
  <c r="H29" i="27"/>
  <c r="AT28" i="27"/>
  <c r="AG28" i="27"/>
  <c r="V28" i="27"/>
  <c r="AD28" i="27" s="1"/>
  <c r="H28" i="27"/>
  <c r="AT27" i="27"/>
  <c r="AG27" i="27"/>
  <c r="V27" i="27"/>
  <c r="AD27" i="27" s="1"/>
  <c r="H27" i="27"/>
  <c r="AT26" i="27"/>
  <c r="AG26" i="27"/>
  <c r="V26" i="27"/>
  <c r="AD26" i="27" s="1"/>
  <c r="H26" i="27"/>
  <c r="A28" i="27"/>
  <c r="C24" i="27"/>
  <c r="C25" i="27" s="1"/>
  <c r="AT23" i="27"/>
  <c r="AG23" i="27"/>
  <c r="V23" i="27"/>
  <c r="AD23" i="27" s="1"/>
  <c r="H23" i="27"/>
  <c r="AT22" i="27"/>
  <c r="AG22" i="27"/>
  <c r="V22" i="27"/>
  <c r="AD22" i="27" s="1"/>
  <c r="H22" i="27"/>
  <c r="C22" i="27"/>
  <c r="C23" i="27" s="1"/>
  <c r="B22" i="27"/>
  <c r="AT21" i="27"/>
  <c r="AG21" i="27"/>
  <c r="V21" i="27"/>
  <c r="AD21" i="27" s="1"/>
  <c r="H21" i="27"/>
  <c r="AT20" i="27"/>
  <c r="AG20" i="27"/>
  <c r="V20" i="27"/>
  <c r="AD20" i="27" s="1"/>
  <c r="H20" i="27"/>
  <c r="C20" i="27"/>
  <c r="C21" i="27" s="1"/>
  <c r="AT19" i="27"/>
  <c r="AG19" i="27"/>
  <c r="V19" i="27"/>
  <c r="AD19" i="27" s="1"/>
  <c r="H19" i="27"/>
  <c r="AT18" i="27"/>
  <c r="AG18" i="27"/>
  <c r="V18" i="27"/>
  <c r="AD18" i="27" s="1"/>
  <c r="H18" i="27"/>
  <c r="AT17" i="27"/>
  <c r="AG17" i="27"/>
  <c r="V17" i="27"/>
  <c r="AD17" i="27" s="1"/>
  <c r="H17" i="27"/>
  <c r="AT16" i="27"/>
  <c r="AG16" i="27"/>
  <c r="V16" i="27"/>
  <c r="AD16" i="27" s="1"/>
  <c r="H16" i="27"/>
  <c r="AT15" i="27"/>
  <c r="AG15" i="27"/>
  <c r="V15" i="27"/>
  <c r="AD15" i="27" s="1"/>
  <c r="H15" i="27"/>
  <c r="AT14" i="27"/>
  <c r="AG14" i="27"/>
  <c r="V14" i="27"/>
  <c r="AD14" i="27" s="1"/>
  <c r="H14" i="27"/>
  <c r="A16" i="27"/>
  <c r="C12" i="27"/>
  <c r="C13" i="27" s="1"/>
  <c r="AT11" i="27"/>
  <c r="AG11" i="27"/>
  <c r="V11" i="27"/>
  <c r="AD11" i="27" s="1"/>
  <c r="H11" i="27"/>
  <c r="AT10" i="27"/>
  <c r="AG10" i="27"/>
  <c r="V10" i="27"/>
  <c r="AD10" i="27" s="1"/>
  <c r="H10" i="27"/>
  <c r="C10" i="27"/>
  <c r="C11" i="27" s="1"/>
  <c r="B10" i="27"/>
  <c r="AT9" i="27"/>
  <c r="AG9" i="27"/>
  <c r="V9" i="27"/>
  <c r="AD9" i="27" s="1"/>
  <c r="H9" i="27"/>
  <c r="AT8" i="27"/>
  <c r="AG8" i="27"/>
  <c r="V8" i="27"/>
  <c r="AD8" i="27" s="1"/>
  <c r="H8" i="27"/>
  <c r="C8" i="27"/>
  <c r="C9" i="27" s="1"/>
  <c r="B8" i="27"/>
  <c r="AT7" i="27"/>
  <c r="AG7" i="27"/>
  <c r="V7" i="27"/>
  <c r="AD7" i="27" s="1"/>
  <c r="H7" i="27"/>
  <c r="AT6" i="27"/>
  <c r="AG6" i="27"/>
  <c r="V6" i="27"/>
  <c r="AD6" i="27" s="1"/>
  <c r="H6" i="27"/>
  <c r="C6" i="27"/>
  <c r="B6" i="27"/>
  <c r="C48" i="25"/>
  <c r="C49" i="25" s="1"/>
  <c r="C36" i="25"/>
  <c r="C37" i="25" s="1"/>
  <c r="C24" i="25"/>
  <c r="C25" i="25" s="1"/>
  <c r="C12" i="25"/>
  <c r="C13" i="25" s="1"/>
  <c r="C40" i="23"/>
  <c r="C41" i="23" s="1"/>
  <c r="C28" i="23"/>
  <c r="C29" i="23" s="1"/>
  <c r="C16" i="23"/>
  <c r="C17" i="23" s="1"/>
  <c r="C47" i="31" l="1"/>
  <c r="AT75" i="31" s="1"/>
  <c r="A66" i="27"/>
  <c r="B66" i="27" s="1"/>
  <c r="A44" i="27"/>
  <c r="C42" i="27"/>
  <c r="C43" i="27" s="1"/>
  <c r="B42" i="27"/>
  <c r="B16" i="27"/>
  <c r="A18" i="27"/>
  <c r="C16" i="27"/>
  <c r="C17" i="27" s="1"/>
  <c r="B28" i="27"/>
  <c r="A30" i="27"/>
  <c r="C28" i="27"/>
  <c r="C29" i="27" s="1"/>
  <c r="B40" i="27"/>
  <c r="C54" i="27"/>
  <c r="C55" i="27" s="1"/>
  <c r="A56" i="27"/>
  <c r="B14" i="27"/>
  <c r="C7" i="27"/>
  <c r="C14" i="27"/>
  <c r="C15" i="27" s="1"/>
  <c r="B26" i="27"/>
  <c r="C40" i="27"/>
  <c r="C41" i="27" s="1"/>
  <c r="C26" i="27"/>
  <c r="C27" i="27" s="1"/>
  <c r="C50" i="25"/>
  <c r="C51" i="25" s="1"/>
  <c r="A64" i="25"/>
  <c r="A66" i="25" s="1"/>
  <c r="A40" i="25"/>
  <c r="B40" i="25" s="1"/>
  <c r="C38" i="25"/>
  <c r="C39" i="25" s="1"/>
  <c r="B38" i="25"/>
  <c r="C34" i="25"/>
  <c r="C35" i="25" s="1"/>
  <c r="A26" i="25"/>
  <c r="A28" i="25" s="1"/>
  <c r="C22" i="25"/>
  <c r="C23" i="25" s="1"/>
  <c r="B22" i="25"/>
  <c r="C20" i="25"/>
  <c r="C21" i="25" s="1"/>
  <c r="A14" i="25"/>
  <c r="C8" i="25"/>
  <c r="C9" i="25" s="1"/>
  <c r="B8" i="25"/>
  <c r="C6" i="25"/>
  <c r="B6" i="25"/>
  <c r="N75" i="31" l="1"/>
  <c r="AQ75" i="31"/>
  <c r="AP74" i="31"/>
  <c r="AC74" i="31"/>
  <c r="Q74" i="31"/>
  <c r="E74" i="31"/>
  <c r="AI75" i="31"/>
  <c r="D75" i="31"/>
  <c r="AI74" i="31"/>
  <c r="U74" i="31"/>
  <c r="J74" i="31"/>
  <c r="AM75" i="31"/>
  <c r="I75" i="31"/>
  <c r="Z74" i="31"/>
  <c r="G75" i="31"/>
  <c r="M75" i="31"/>
  <c r="AQ74" i="31"/>
  <c r="AE74" i="31"/>
  <c r="R74" i="31"/>
  <c r="AG74" i="31"/>
  <c r="AS75" i="31"/>
  <c r="I74" i="31"/>
  <c r="AG75" i="31"/>
  <c r="Q75" i="31"/>
  <c r="E75" i="31"/>
  <c r="AJ74" i="31"/>
  <c r="W74" i="31"/>
  <c r="V74" i="31"/>
  <c r="U75" i="31"/>
  <c r="J75" i="31"/>
  <c r="AN74" i="31"/>
  <c r="AA74" i="31"/>
  <c r="AD74" i="31"/>
  <c r="AR75" i="31"/>
  <c r="AR74" i="31"/>
  <c r="Y75" i="31"/>
  <c r="AL74" i="31"/>
  <c r="Y74" i="31"/>
  <c r="M74" i="31"/>
  <c r="AP75" i="31"/>
  <c r="AC75" i="31"/>
  <c r="V75" i="31"/>
  <c r="C7" i="25"/>
  <c r="Z75" i="31"/>
  <c r="S75" i="31"/>
  <c r="F74" i="31"/>
  <c r="AJ75" i="31"/>
  <c r="W75" i="31"/>
  <c r="K75" i="31"/>
  <c r="AO74" i="31"/>
  <c r="K74" i="31"/>
  <c r="AN75" i="31"/>
  <c r="AA75" i="31"/>
  <c r="O75" i="31"/>
  <c r="AS74" i="31"/>
  <c r="H74" i="31"/>
  <c r="AM74" i="31"/>
  <c r="AL75" i="31"/>
  <c r="S74" i="31"/>
  <c r="G74" i="31"/>
  <c r="AK75" i="31"/>
  <c r="X75" i="31"/>
  <c r="L75" i="31"/>
  <c r="AT74" i="31"/>
  <c r="T74" i="31"/>
  <c r="N74" i="31"/>
  <c r="X74" i="31"/>
  <c r="L74" i="31"/>
  <c r="AO75" i="31"/>
  <c r="AB75" i="31"/>
  <c r="P75" i="31"/>
  <c r="AB74" i="31"/>
  <c r="P74" i="31"/>
  <c r="D74" i="31"/>
  <c r="AH75" i="31"/>
  <c r="T75" i="31"/>
  <c r="O74" i="31"/>
  <c r="AF75" i="31"/>
  <c r="AF74" i="31"/>
  <c r="H75" i="31"/>
  <c r="AE75" i="31"/>
  <c r="R75" i="31"/>
  <c r="F75" i="31"/>
  <c r="AK74" i="31"/>
  <c r="AD75" i="31"/>
  <c r="AH74" i="31"/>
  <c r="C40" i="25"/>
  <c r="C41" i="25" s="1"/>
  <c r="A42" i="25"/>
  <c r="A44" i="25" s="1"/>
  <c r="A46" i="25" s="1"/>
  <c r="A68" i="27"/>
  <c r="A70" i="27" s="1"/>
  <c r="C66" i="27"/>
  <c r="C67" i="27" s="1"/>
  <c r="C18" i="27"/>
  <c r="B18" i="27"/>
  <c r="A46" i="27"/>
  <c r="C44" i="27"/>
  <c r="C45" i="27" s="1"/>
  <c r="B44" i="27"/>
  <c r="A58" i="27"/>
  <c r="C56" i="27"/>
  <c r="C57" i="27" s="1"/>
  <c r="B56" i="27"/>
  <c r="A32" i="27"/>
  <c r="C30" i="27"/>
  <c r="C31" i="27" s="1"/>
  <c r="B30" i="27"/>
  <c r="A30" i="25"/>
  <c r="C28" i="25"/>
  <c r="C29" i="25" s="1"/>
  <c r="B28" i="25"/>
  <c r="B66" i="25"/>
  <c r="A68" i="25"/>
  <c r="C66" i="25"/>
  <c r="C67" i="25" s="1"/>
  <c r="B44" i="25"/>
  <c r="B14" i="25"/>
  <c r="A16" i="25"/>
  <c r="C14" i="25"/>
  <c r="C15" i="25" s="1"/>
  <c r="B64" i="25"/>
  <c r="B10" i="25"/>
  <c r="B26" i="25"/>
  <c r="C64" i="25"/>
  <c r="C65" i="25" s="1"/>
  <c r="C10" i="25"/>
  <c r="C11" i="25" s="1"/>
  <c r="C26" i="25"/>
  <c r="C27" i="25" s="1"/>
  <c r="AT66" i="21"/>
  <c r="AG66" i="21"/>
  <c r="V66" i="21"/>
  <c r="AD66" i="21" s="1"/>
  <c r="H66" i="21"/>
  <c r="AT65" i="21"/>
  <c r="AG65" i="21"/>
  <c r="V65" i="21"/>
  <c r="AD65" i="21" s="1"/>
  <c r="H65" i="21"/>
  <c r="AT64" i="21"/>
  <c r="AG64" i="21"/>
  <c r="V64" i="21"/>
  <c r="AD64" i="21" s="1"/>
  <c r="H64" i="21"/>
  <c r="AT63" i="21"/>
  <c r="AG63" i="21"/>
  <c r="V63" i="21"/>
  <c r="AD63" i="21" s="1"/>
  <c r="H63" i="21"/>
  <c r="AT62" i="21"/>
  <c r="AG62" i="21"/>
  <c r="V62" i="21"/>
  <c r="AD62" i="21" s="1"/>
  <c r="H62" i="21"/>
  <c r="AT61" i="21"/>
  <c r="AG61" i="21"/>
  <c r="V61" i="21"/>
  <c r="AD61" i="21" s="1"/>
  <c r="H61" i="21"/>
  <c r="AT60" i="21"/>
  <c r="AG60" i="21"/>
  <c r="V60" i="21"/>
  <c r="AD60" i="21" s="1"/>
  <c r="H60" i="21"/>
  <c r="AT59" i="21"/>
  <c r="AG59" i="21"/>
  <c r="V59" i="21"/>
  <c r="AD59" i="21" s="1"/>
  <c r="H59" i="21"/>
  <c r="AT58" i="21"/>
  <c r="AG58" i="21"/>
  <c r="V58" i="21"/>
  <c r="AD58" i="21" s="1"/>
  <c r="H58" i="21"/>
  <c r="AT57" i="21"/>
  <c r="AG57" i="21"/>
  <c r="V57" i="21"/>
  <c r="AD57" i="21" s="1"/>
  <c r="H57" i="21"/>
  <c r="A57" i="21"/>
  <c r="AT56" i="21"/>
  <c r="AG56" i="21"/>
  <c r="V56" i="21"/>
  <c r="AD56" i="21" s="1"/>
  <c r="H56" i="21"/>
  <c r="AT55" i="21"/>
  <c r="AG55" i="21"/>
  <c r="V55" i="21"/>
  <c r="AD55" i="21" s="1"/>
  <c r="H55" i="21"/>
  <c r="B55" i="21"/>
  <c r="AT54" i="21"/>
  <c r="AG54" i="21"/>
  <c r="V54" i="21"/>
  <c r="AD54" i="21" s="1"/>
  <c r="H54" i="21"/>
  <c r="AT53" i="21"/>
  <c r="AG53" i="21"/>
  <c r="V53" i="21"/>
  <c r="AD53" i="21" s="1"/>
  <c r="H53" i="21"/>
  <c r="AT52" i="21"/>
  <c r="AG52" i="21"/>
  <c r="V52" i="21"/>
  <c r="AD52" i="21" s="1"/>
  <c r="H52" i="21"/>
  <c r="AT51" i="21"/>
  <c r="AG51" i="21"/>
  <c r="AD51" i="21"/>
  <c r="V51" i="21"/>
  <c r="H51" i="21"/>
  <c r="AT50" i="21"/>
  <c r="AG50" i="21"/>
  <c r="V50" i="21"/>
  <c r="AD50" i="21" s="1"/>
  <c r="H50" i="21"/>
  <c r="AT49" i="21"/>
  <c r="AG49" i="21"/>
  <c r="V49" i="21"/>
  <c r="AD49" i="21" s="1"/>
  <c r="H49" i="21"/>
  <c r="AT48" i="21"/>
  <c r="AG48" i="21"/>
  <c r="V48" i="21"/>
  <c r="AD48" i="21" s="1"/>
  <c r="H48" i="21"/>
  <c r="AT47" i="21"/>
  <c r="AG47" i="21"/>
  <c r="V47" i="21"/>
  <c r="AD47" i="21" s="1"/>
  <c r="H47" i="21"/>
  <c r="AT46" i="21"/>
  <c r="AG46" i="21"/>
  <c r="V46" i="21"/>
  <c r="AD46" i="21" s="1"/>
  <c r="H46" i="21"/>
  <c r="AT45" i="21"/>
  <c r="AG45" i="21"/>
  <c r="V45" i="21"/>
  <c r="AD45" i="21" s="1"/>
  <c r="H45" i="21"/>
  <c r="AT44" i="21"/>
  <c r="AG44" i="21"/>
  <c r="V44" i="21"/>
  <c r="AD44" i="21" s="1"/>
  <c r="H44" i="21"/>
  <c r="AT43" i="21"/>
  <c r="AG43" i="21"/>
  <c r="V43" i="21"/>
  <c r="AD43" i="21" s="1"/>
  <c r="H43" i="21"/>
  <c r="AT42" i="21"/>
  <c r="AG42" i="21"/>
  <c r="V42" i="21"/>
  <c r="AD42" i="21" s="1"/>
  <c r="H42" i="21"/>
  <c r="AT41" i="21"/>
  <c r="AG41" i="21"/>
  <c r="V41" i="21"/>
  <c r="AD41" i="21" s="1"/>
  <c r="H41" i="21"/>
  <c r="AT40" i="21"/>
  <c r="AG40" i="21"/>
  <c r="V40" i="21"/>
  <c r="AD40" i="21" s="1"/>
  <c r="H40" i="21"/>
  <c r="AT39" i="21"/>
  <c r="AG39" i="21"/>
  <c r="V39" i="21"/>
  <c r="AD39" i="21" s="1"/>
  <c r="H39" i="21"/>
  <c r="AT38" i="21"/>
  <c r="AG38" i="21"/>
  <c r="V38" i="21"/>
  <c r="AD38" i="21" s="1"/>
  <c r="H38" i="21"/>
  <c r="AT37" i="21"/>
  <c r="AG37" i="21"/>
  <c r="V37" i="21"/>
  <c r="AD37" i="21" s="1"/>
  <c r="H37" i="21"/>
  <c r="AT36" i="21"/>
  <c r="AG36" i="21"/>
  <c r="V36" i="21"/>
  <c r="AD36" i="21" s="1"/>
  <c r="H36" i="21"/>
  <c r="AT35" i="21"/>
  <c r="AG35" i="21"/>
  <c r="V35" i="21"/>
  <c r="AD35" i="21" s="1"/>
  <c r="H35" i="21"/>
  <c r="AT34" i="21"/>
  <c r="AG34" i="21"/>
  <c r="V34" i="21"/>
  <c r="AD34" i="21" s="1"/>
  <c r="H34" i="21"/>
  <c r="AT33" i="21"/>
  <c r="AG33" i="21"/>
  <c r="V33" i="21"/>
  <c r="AD33" i="21" s="1"/>
  <c r="H33" i="21"/>
  <c r="AT32" i="21"/>
  <c r="AG32" i="21"/>
  <c r="V32" i="21"/>
  <c r="AD32" i="21" s="1"/>
  <c r="H32" i="21"/>
  <c r="AT31" i="21"/>
  <c r="AG31" i="21"/>
  <c r="V31" i="21"/>
  <c r="AD31" i="21" s="1"/>
  <c r="H31" i="21"/>
  <c r="AT30" i="21"/>
  <c r="AG30" i="21"/>
  <c r="V30" i="21"/>
  <c r="AD30" i="21" s="1"/>
  <c r="H30" i="21"/>
  <c r="AT29" i="21"/>
  <c r="AG29" i="21"/>
  <c r="V29" i="21"/>
  <c r="AD29" i="21" s="1"/>
  <c r="H29" i="21"/>
  <c r="AT28" i="21"/>
  <c r="AG28" i="21"/>
  <c r="V28" i="21"/>
  <c r="AD28" i="21" s="1"/>
  <c r="H28" i="21"/>
  <c r="AT27" i="21"/>
  <c r="AG27" i="21"/>
  <c r="V27" i="21"/>
  <c r="AD27" i="21" s="1"/>
  <c r="H27" i="21"/>
  <c r="AT26" i="21"/>
  <c r="AG26" i="21"/>
  <c r="V26" i="21"/>
  <c r="AD26" i="21" s="1"/>
  <c r="H26" i="21"/>
  <c r="AT25" i="21"/>
  <c r="AG25" i="21"/>
  <c r="V25" i="21"/>
  <c r="AD25" i="21" s="1"/>
  <c r="H25" i="21"/>
  <c r="AT24" i="21"/>
  <c r="AG24" i="21"/>
  <c r="V24" i="21"/>
  <c r="AD24" i="21" s="1"/>
  <c r="H24" i="21"/>
  <c r="AT23" i="21"/>
  <c r="AG23" i="21"/>
  <c r="V23" i="21"/>
  <c r="AD23" i="21" s="1"/>
  <c r="H23" i="21"/>
  <c r="AT22" i="21"/>
  <c r="AG22" i="21"/>
  <c r="V22" i="21"/>
  <c r="AD22" i="21" s="1"/>
  <c r="H22" i="21"/>
  <c r="AT21" i="21"/>
  <c r="AG21" i="21"/>
  <c r="V21" i="21"/>
  <c r="AD21" i="21" s="1"/>
  <c r="H21" i="21"/>
  <c r="AT20" i="21"/>
  <c r="AG20" i="21"/>
  <c r="V20" i="21"/>
  <c r="AD20" i="21" s="1"/>
  <c r="H20" i="21"/>
  <c r="AT19" i="21"/>
  <c r="AG19" i="21"/>
  <c r="V19" i="21"/>
  <c r="AD19" i="21" s="1"/>
  <c r="H19" i="21"/>
  <c r="AT18" i="21"/>
  <c r="AG18" i="21"/>
  <c r="V18" i="21"/>
  <c r="AD18" i="21" s="1"/>
  <c r="H18" i="21"/>
  <c r="AT17" i="21"/>
  <c r="AG17" i="21"/>
  <c r="V17" i="21"/>
  <c r="AD17" i="21" s="1"/>
  <c r="H17" i="21"/>
  <c r="AT16" i="21"/>
  <c r="AG16" i="21"/>
  <c r="V16" i="21"/>
  <c r="AD16" i="21" s="1"/>
  <c r="H16" i="21"/>
  <c r="AT15" i="21"/>
  <c r="AG15" i="21"/>
  <c r="V15" i="21"/>
  <c r="AD15" i="21" s="1"/>
  <c r="H15" i="21"/>
  <c r="AT14" i="21"/>
  <c r="AG14" i="21"/>
  <c r="V14" i="21"/>
  <c r="AD14" i="21" s="1"/>
  <c r="H14" i="21"/>
  <c r="AT13" i="21"/>
  <c r="AG13" i="21"/>
  <c r="V13" i="21"/>
  <c r="AD13" i="21" s="1"/>
  <c r="H13" i="21"/>
  <c r="AT12" i="21"/>
  <c r="AG12" i="21"/>
  <c r="V12" i="21"/>
  <c r="AD12" i="21" s="1"/>
  <c r="H12" i="21"/>
  <c r="AT11" i="21"/>
  <c r="AG11" i="21"/>
  <c r="V11" i="21"/>
  <c r="AD11" i="21" s="1"/>
  <c r="H11" i="21"/>
  <c r="AT10" i="21"/>
  <c r="AG10" i="21"/>
  <c r="V10" i="21"/>
  <c r="AD10" i="21" s="1"/>
  <c r="H10" i="21"/>
  <c r="AT9" i="21"/>
  <c r="AG9" i="21"/>
  <c r="V9" i="21"/>
  <c r="AD9" i="21" s="1"/>
  <c r="H9" i="21"/>
  <c r="A9" i="21"/>
  <c r="A11" i="21" s="1"/>
  <c r="AT8" i="21"/>
  <c r="AG8" i="21"/>
  <c r="V8" i="21"/>
  <c r="AD8" i="21" s="1"/>
  <c r="H8" i="21"/>
  <c r="AT7" i="21"/>
  <c r="AG7" i="21"/>
  <c r="V7" i="21"/>
  <c r="AD7" i="21" s="1"/>
  <c r="H7" i="21"/>
  <c r="B7" i="21"/>
  <c r="C42" i="25" l="1"/>
  <c r="C43" i="25" s="1"/>
  <c r="B42" i="25"/>
  <c r="C44" i="25"/>
  <c r="C45" i="25" s="1"/>
  <c r="B9" i="21"/>
  <c r="B68" i="27"/>
  <c r="C68" i="27"/>
  <c r="C69" i="27" s="1"/>
  <c r="C19" i="27"/>
  <c r="B58" i="27"/>
  <c r="A60" i="27"/>
  <c r="C58" i="27"/>
  <c r="C59" i="27" s="1"/>
  <c r="B70" i="27"/>
  <c r="A72" i="27"/>
  <c r="C70" i="27"/>
  <c r="C71" i="27" s="1"/>
  <c r="B32" i="27"/>
  <c r="C32" i="27"/>
  <c r="C33" i="27" s="1"/>
  <c r="C46" i="27"/>
  <c r="C47" i="27" s="1"/>
  <c r="B46" i="27"/>
  <c r="A18" i="25"/>
  <c r="C16" i="25"/>
  <c r="B16" i="25"/>
  <c r="C46" i="25"/>
  <c r="C47" i="25" s="1"/>
  <c r="B46" i="25"/>
  <c r="A70" i="25"/>
  <c r="C68" i="25"/>
  <c r="C69" i="25" s="1"/>
  <c r="B68" i="25"/>
  <c r="A32" i="25"/>
  <c r="C30" i="25"/>
  <c r="C31" i="25" s="1"/>
  <c r="B30" i="25"/>
  <c r="A13" i="21"/>
  <c r="B11" i="21"/>
  <c r="A59" i="21"/>
  <c r="C57" i="21"/>
  <c r="C58" i="21" s="1"/>
  <c r="B57" i="21"/>
  <c r="C72" i="27" l="1"/>
  <c r="C73" i="27" s="1"/>
  <c r="B72" i="27"/>
  <c r="C60" i="27"/>
  <c r="B60" i="27"/>
  <c r="B70" i="25"/>
  <c r="A72" i="25"/>
  <c r="C70" i="25"/>
  <c r="C71" i="25" s="1"/>
  <c r="B18" i="25"/>
  <c r="C18" i="25"/>
  <c r="C19" i="25" s="1"/>
  <c r="C32" i="25"/>
  <c r="C33" i="25" s="1"/>
  <c r="B32" i="25"/>
  <c r="A54" i="25"/>
  <c r="C52" i="25"/>
  <c r="C53" i="25" s="1"/>
  <c r="B52" i="25"/>
  <c r="C17" i="25"/>
  <c r="B59" i="21"/>
  <c r="A61" i="21"/>
  <c r="C59" i="21"/>
  <c r="C60" i="21" s="1"/>
  <c r="B13" i="21"/>
  <c r="A15" i="21"/>
  <c r="C61" i="27" l="1"/>
  <c r="D75" i="27" s="1"/>
  <c r="AR74" i="27"/>
  <c r="Z74" i="27"/>
  <c r="AR75" i="27"/>
  <c r="I74" i="27"/>
  <c r="H74" i="27"/>
  <c r="AF75" i="27"/>
  <c r="AQ75" i="27"/>
  <c r="R75" i="27"/>
  <c r="H75" i="27"/>
  <c r="Z75" i="27"/>
  <c r="AG74" i="27"/>
  <c r="S74" i="27"/>
  <c r="U75" i="27"/>
  <c r="AB75" i="27"/>
  <c r="F75" i="27"/>
  <c r="P75" i="27"/>
  <c r="AL74" i="27"/>
  <c r="AS74" i="27"/>
  <c r="Y74" i="27"/>
  <c r="X74" i="27"/>
  <c r="AI75" i="27"/>
  <c r="J74" i="27"/>
  <c r="E75" i="27"/>
  <c r="G75" i="27"/>
  <c r="AD74" i="27"/>
  <c r="K75" i="27"/>
  <c r="AC75" i="27"/>
  <c r="AF74" i="27"/>
  <c r="AA74" i="27"/>
  <c r="AI74" i="27"/>
  <c r="AH75" i="27"/>
  <c r="AB74" i="27"/>
  <c r="U74" i="27"/>
  <c r="AC74" i="27"/>
  <c r="K74" i="27"/>
  <c r="X75" i="27"/>
  <c r="F74" i="27"/>
  <c r="AP74" i="27"/>
  <c r="L74" i="27"/>
  <c r="S75" i="27"/>
  <c r="AA75" i="27"/>
  <c r="N75" i="27"/>
  <c r="AP75" i="27"/>
  <c r="AT74" i="27"/>
  <c r="AQ74" i="27"/>
  <c r="N74" i="27"/>
  <c r="AE74" i="27"/>
  <c r="V74" i="27"/>
  <c r="Q74" i="27"/>
  <c r="G74" i="27"/>
  <c r="W75" i="27"/>
  <c r="AO75" i="27"/>
  <c r="E74" i="27"/>
  <c r="B54" i="25"/>
  <c r="A56" i="25"/>
  <c r="C54" i="25"/>
  <c r="C72" i="25"/>
  <c r="C73" i="25" s="1"/>
  <c r="B72" i="25"/>
  <c r="B61" i="21"/>
  <c r="A63" i="21"/>
  <c r="C61" i="21"/>
  <c r="C62" i="21" s="1"/>
  <c r="A17" i="21"/>
  <c r="B15" i="21"/>
  <c r="W74" i="27" l="1"/>
  <c r="O75" i="27"/>
  <c r="J75" i="27"/>
  <c r="AJ75" i="27"/>
  <c r="M74" i="27"/>
  <c r="R74" i="27"/>
  <c r="AM74" i="27"/>
  <c r="Y75" i="27"/>
  <c r="AK74" i="27"/>
  <c r="AD75" i="27"/>
  <c r="AG75" i="27"/>
  <c r="D74" i="27"/>
  <c r="AE75" i="27"/>
  <c r="AJ74" i="27"/>
  <c r="AM75" i="27"/>
  <c r="I75" i="27"/>
  <c r="AN75" i="27"/>
  <c r="AO74" i="27"/>
  <c r="AS75" i="27"/>
  <c r="M75" i="27"/>
  <c r="O74" i="27"/>
  <c r="AT75" i="27"/>
  <c r="L75" i="27"/>
  <c r="AN74" i="27"/>
  <c r="V75" i="27"/>
  <c r="AK75" i="27"/>
  <c r="T75" i="27"/>
  <c r="T74" i="27"/>
  <c r="Q75" i="27"/>
  <c r="P74" i="27"/>
  <c r="AH74" i="27"/>
  <c r="AL75" i="27"/>
  <c r="A58" i="25"/>
  <c r="C56" i="25"/>
  <c r="C57" i="25" s="1"/>
  <c r="B56" i="25"/>
  <c r="C55" i="25"/>
  <c r="B63" i="21"/>
  <c r="C63" i="21"/>
  <c r="C64" i="21" s="1"/>
  <c r="A65" i="21"/>
  <c r="B17" i="21"/>
  <c r="A21" i="21"/>
  <c r="B58" i="25" l="1"/>
  <c r="A60" i="25"/>
  <c r="C58" i="25"/>
  <c r="A23" i="21"/>
  <c r="B21" i="21"/>
  <c r="B65" i="21"/>
  <c r="C65" i="21"/>
  <c r="C66" i="21" s="1"/>
  <c r="C21" i="21" s="1"/>
  <c r="C22" i="21" s="1"/>
  <c r="V75" i="25" l="1"/>
  <c r="C60" i="25"/>
  <c r="C61" i="25" s="1"/>
  <c r="B60" i="25"/>
  <c r="C59" i="25"/>
  <c r="AD74" i="25" s="1"/>
  <c r="C31" i="21"/>
  <c r="C32" i="21" s="1"/>
  <c r="C7" i="21"/>
  <c r="C43" i="21"/>
  <c r="C44" i="21" s="1"/>
  <c r="C9" i="21"/>
  <c r="C10" i="21" s="1"/>
  <c r="C19" i="21"/>
  <c r="C20" i="21" s="1"/>
  <c r="C55" i="21"/>
  <c r="C56" i="21" s="1"/>
  <c r="C11" i="21"/>
  <c r="C12" i="21" s="1"/>
  <c r="C13" i="21"/>
  <c r="C14" i="21" s="1"/>
  <c r="C15" i="21"/>
  <c r="C16" i="21" s="1"/>
  <c r="C17" i="21"/>
  <c r="C18" i="21" s="1"/>
  <c r="B23" i="21"/>
  <c r="A25" i="21"/>
  <c r="C23" i="21"/>
  <c r="C24" i="21" s="1"/>
  <c r="AN74" i="25" l="1"/>
  <c r="L75" i="25"/>
  <c r="T74" i="25"/>
  <c r="AI74" i="25"/>
  <c r="S75" i="25"/>
  <c r="AI75" i="25"/>
  <c r="F74" i="25"/>
  <c r="AP74" i="25"/>
  <c r="N75" i="25"/>
  <c r="AP75" i="25"/>
  <c r="N74" i="25"/>
  <c r="AA74" i="25"/>
  <c r="U75" i="25"/>
  <c r="AK75" i="25"/>
  <c r="I74" i="25"/>
  <c r="AJ74" i="25"/>
  <c r="G75" i="25"/>
  <c r="AR75" i="25"/>
  <c r="P74" i="25"/>
  <c r="AC74" i="25"/>
  <c r="O75" i="25"/>
  <c r="AC75" i="25"/>
  <c r="AL74" i="25"/>
  <c r="J75" i="25"/>
  <c r="AL75" i="25"/>
  <c r="J74" i="25"/>
  <c r="W74" i="25"/>
  <c r="Q75" i="25"/>
  <c r="AF75" i="25"/>
  <c r="D74" i="25"/>
  <c r="AE74" i="25"/>
  <c r="AS74" i="25"/>
  <c r="AN75" i="25"/>
  <c r="L74" i="25"/>
  <c r="Y74" i="25"/>
  <c r="K75" i="25"/>
  <c r="Y75" i="25"/>
  <c r="AH74" i="25"/>
  <c r="E75" i="25"/>
  <c r="M74" i="25"/>
  <c r="E74" i="25"/>
  <c r="S74" i="25"/>
  <c r="M75" i="25"/>
  <c r="AA75" i="25"/>
  <c r="Z74" i="25"/>
  <c r="AO74" i="25"/>
  <c r="AJ75" i="25"/>
  <c r="G74" i="25"/>
  <c r="U74" i="25"/>
  <c r="F75" i="25"/>
  <c r="T75" i="25"/>
  <c r="AB74" i="25"/>
  <c r="AQ74" i="25"/>
  <c r="AB75" i="25"/>
  <c r="AQ75" i="25"/>
  <c r="O74" i="25"/>
  <c r="I75" i="25"/>
  <c r="W75" i="25"/>
  <c r="V74" i="25"/>
  <c r="AK74" i="25"/>
  <c r="AE75" i="25"/>
  <c r="AS75" i="25"/>
  <c r="Q74" i="25"/>
  <c r="AR74" i="25"/>
  <c r="P75" i="25"/>
  <c r="X74" i="25"/>
  <c r="AM74" i="25"/>
  <c r="X75" i="25"/>
  <c r="AM75" i="25"/>
  <c r="K74" i="25"/>
  <c r="D75" i="25"/>
  <c r="R75" i="25"/>
  <c r="R74" i="25"/>
  <c r="AF74" i="25"/>
  <c r="Z75" i="25"/>
  <c r="AO75" i="25"/>
  <c r="AG75" i="25"/>
  <c r="AH75" i="25"/>
  <c r="H74" i="25"/>
  <c r="AD75" i="25"/>
  <c r="AT74" i="25"/>
  <c r="AG74" i="25"/>
  <c r="AT75" i="25"/>
  <c r="H75" i="25"/>
  <c r="A27" i="21"/>
  <c r="C25" i="21"/>
  <c r="C26" i="21" s="1"/>
  <c r="B25" i="21"/>
  <c r="C8" i="21"/>
  <c r="B27" i="21" l="1"/>
  <c r="A29" i="21"/>
  <c r="C27" i="21"/>
  <c r="C28" i="21" l="1"/>
  <c r="A33" i="21"/>
  <c r="C29" i="21"/>
  <c r="C30" i="21" s="1"/>
  <c r="B29" i="21"/>
  <c r="A35" i="21" l="1"/>
  <c r="C33" i="21"/>
  <c r="B33" i="21"/>
  <c r="C34" i="21" l="1"/>
  <c r="A37" i="21"/>
  <c r="C35" i="21"/>
  <c r="C36" i="21" s="1"/>
  <c r="B35" i="21"/>
  <c r="A39" i="21" l="1"/>
  <c r="C37" i="21"/>
  <c r="C38" i="21" s="1"/>
  <c r="B37" i="21"/>
  <c r="A41" i="21" l="1"/>
  <c r="C39" i="21"/>
  <c r="B39" i="21"/>
  <c r="C40" i="21" l="1"/>
  <c r="A45" i="21"/>
  <c r="C41" i="21"/>
  <c r="C42" i="21" s="1"/>
  <c r="B41" i="21"/>
  <c r="A47" i="21" l="1"/>
  <c r="C45" i="21"/>
  <c r="C46" i="21" s="1"/>
  <c r="B45" i="21"/>
  <c r="C47" i="21" l="1"/>
  <c r="C48" i="21" s="1"/>
  <c r="A49" i="21"/>
  <c r="B47" i="21"/>
  <c r="A51" i="21" l="1"/>
  <c r="C49" i="21"/>
  <c r="C50" i="21" s="1"/>
  <c r="B49" i="21"/>
  <c r="A53" i="21" l="1"/>
  <c r="C51" i="21"/>
  <c r="C52" i="21" s="1"/>
  <c r="B51" i="21"/>
  <c r="C53" i="21" l="1"/>
  <c r="C54" i="21" s="1"/>
  <c r="B53" i="21"/>
  <c r="J68" i="21" l="1"/>
  <c r="AK67" i="21"/>
  <c r="AI67" i="21"/>
  <c r="AS67" i="21"/>
  <c r="AH67" i="21"/>
  <c r="AR67" i="21"/>
  <c r="M67" i="21"/>
  <c r="E68" i="21"/>
  <c r="AL68" i="21"/>
  <c r="AP68" i="21"/>
  <c r="AR68" i="21"/>
  <c r="D68" i="21"/>
  <c r="AT67" i="21"/>
  <c r="V67" i="21"/>
  <c r="M68" i="21"/>
  <c r="K68" i="21"/>
  <c r="N68" i="21"/>
  <c r="L68" i="21"/>
  <c r="S68" i="21"/>
  <c r="AF68" i="21"/>
  <c r="T67" i="21"/>
  <c r="AA68" i="21"/>
  <c r="G68" i="21"/>
  <c r="T68" i="21"/>
  <c r="P68" i="21"/>
  <c r="K67" i="21"/>
  <c r="Y68" i="21"/>
  <c r="E67" i="21"/>
  <c r="AO68" i="21"/>
  <c r="N67" i="21"/>
  <c r="AG68" i="21"/>
  <c r="W67" i="21"/>
  <c r="AP67" i="21"/>
  <c r="Z68" i="21"/>
  <c r="AL67" i="21"/>
  <c r="Y67" i="21"/>
  <c r="AJ68" i="21"/>
  <c r="AM67" i="21"/>
  <c r="AN68" i="21"/>
  <c r="G67" i="21"/>
  <c r="AQ67" i="21"/>
  <c r="AS68" i="21"/>
  <c r="P67" i="21"/>
  <c r="O68" i="21"/>
  <c r="AI68" i="21"/>
  <c r="AK68" i="21"/>
  <c r="AO67" i="21"/>
  <c r="F68" i="21"/>
  <c r="D67" i="21"/>
  <c r="AG67" i="21"/>
  <c r="I68" i="21"/>
  <c r="AE68" i="21"/>
  <c r="AN67" i="21"/>
  <c r="AC67" i="21"/>
  <c r="V68" i="21"/>
  <c r="Q68" i="21"/>
  <c r="AE67" i="21"/>
  <c r="AJ67" i="21"/>
  <c r="F67" i="21"/>
  <c r="I67" i="21"/>
  <c r="O67" i="21"/>
  <c r="AD67" i="21"/>
  <c r="X67" i="21"/>
  <c r="AA67" i="21"/>
  <c r="L67" i="21"/>
  <c r="AH68" i="21"/>
  <c r="J67" i="21"/>
  <c r="U67" i="21"/>
  <c r="X68" i="21"/>
  <c r="AD68" i="21"/>
  <c r="Z67" i="21"/>
  <c r="Q67" i="21"/>
  <c r="W68" i="21"/>
  <c r="U68" i="21"/>
  <c r="AB67" i="21"/>
  <c r="H67" i="21"/>
  <c r="H68" i="21"/>
  <c r="AM68" i="21"/>
  <c r="R67" i="21"/>
  <c r="AF67" i="21"/>
  <c r="R68" i="21"/>
  <c r="AQ68" i="21"/>
  <c r="S67" i="21"/>
  <c r="AB68" i="21"/>
  <c r="AC68" i="21"/>
  <c r="AT68" i="21"/>
  <c r="B8" i="23" l="1"/>
  <c r="H71" i="23"/>
  <c r="H70" i="23"/>
  <c r="H69" i="23"/>
  <c r="H68" i="23"/>
  <c r="H67" i="23"/>
  <c r="H66" i="23"/>
  <c r="H65" i="23"/>
  <c r="H64" i="23"/>
  <c r="H63" i="23"/>
  <c r="H62" i="23"/>
  <c r="A62" i="23"/>
  <c r="A64" i="23" s="1"/>
  <c r="B64" i="23" s="1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39" i="23"/>
  <c r="H38" i="23"/>
  <c r="H37" i="23"/>
  <c r="H36" i="23"/>
  <c r="H35" i="23"/>
  <c r="H34" i="23"/>
  <c r="C34" i="23"/>
  <c r="C35" i="23" s="1"/>
  <c r="H33" i="23"/>
  <c r="H32" i="23"/>
  <c r="H31" i="23"/>
  <c r="H30" i="23"/>
  <c r="H27" i="23"/>
  <c r="H26" i="23"/>
  <c r="H25" i="23"/>
  <c r="H24" i="23"/>
  <c r="H23" i="23"/>
  <c r="H22" i="23"/>
  <c r="H21" i="23"/>
  <c r="H20" i="23"/>
  <c r="C20" i="23"/>
  <c r="C21" i="23" s="1"/>
  <c r="H19" i="23"/>
  <c r="H18" i="23"/>
  <c r="H15" i="23"/>
  <c r="H14" i="23"/>
  <c r="H13" i="23"/>
  <c r="H12" i="23"/>
  <c r="H11" i="23"/>
  <c r="H10" i="23"/>
  <c r="A10" i="23"/>
  <c r="H9" i="23"/>
  <c r="H8" i="23"/>
  <c r="C8" i="23"/>
  <c r="C9" i="23" s="1"/>
  <c r="H7" i="23"/>
  <c r="H6" i="23"/>
  <c r="C6" i="23"/>
  <c r="B6" i="23"/>
  <c r="C7" i="23" l="1"/>
  <c r="C62" i="23"/>
  <c r="C63" i="23" s="1"/>
  <c r="B62" i="23"/>
  <c r="A12" i="23"/>
  <c r="C10" i="23"/>
  <c r="C11" i="23" s="1"/>
  <c r="B10" i="23"/>
  <c r="C64" i="23"/>
  <c r="C65" i="23" s="1"/>
  <c r="A66" i="23"/>
  <c r="A68" i="23" l="1"/>
  <c r="C66" i="23"/>
  <c r="C67" i="23" s="1"/>
  <c r="B66" i="23"/>
  <c r="B12" i="23"/>
  <c r="C12" i="23"/>
  <c r="A14" i="23"/>
  <c r="B68" i="23" l="1"/>
  <c r="A70" i="23"/>
  <c r="C68" i="23"/>
  <c r="C69" i="23" s="1"/>
  <c r="A18" i="23"/>
  <c r="C14" i="23"/>
  <c r="C15" i="23" s="1"/>
  <c r="B14" i="23"/>
  <c r="C13" i="23"/>
  <c r="B18" i="23" l="1"/>
  <c r="C18" i="23"/>
  <c r="C70" i="23"/>
  <c r="C71" i="23" s="1"/>
  <c r="B70" i="23"/>
  <c r="A24" i="23" l="1"/>
  <c r="C22" i="23"/>
  <c r="C23" i="23" s="1"/>
  <c r="B22" i="23"/>
  <c r="C19" i="23"/>
  <c r="C24" i="23" l="1"/>
  <c r="B24" i="23"/>
  <c r="A26" i="23"/>
  <c r="C25" i="23" l="1"/>
  <c r="A30" i="23"/>
  <c r="C26" i="23"/>
  <c r="C27" i="23" s="1"/>
  <c r="B26" i="23"/>
  <c r="C30" i="23" l="1"/>
  <c r="C31" i="23" s="1"/>
  <c r="B30" i="23"/>
  <c r="A32" i="23"/>
  <c r="C32" i="23" l="1"/>
  <c r="C33" i="23" s="1"/>
  <c r="B32" i="23"/>
  <c r="A38" i="23" l="1"/>
  <c r="B36" i="23"/>
  <c r="C36" i="23"/>
  <c r="C37" i="23" s="1"/>
  <c r="A42" i="23" l="1"/>
  <c r="C38" i="23"/>
  <c r="C39" i="23" s="1"/>
  <c r="B38" i="23"/>
  <c r="A44" i="23" l="1"/>
  <c r="B42" i="23"/>
  <c r="C42" i="23"/>
  <c r="C43" i="23" s="1"/>
  <c r="A46" i="23" l="1"/>
  <c r="C44" i="23"/>
  <c r="C45" i="23" s="1"/>
  <c r="B44" i="23"/>
  <c r="C46" i="23" l="1"/>
  <c r="C47" i="23" s="1"/>
  <c r="A50" i="23"/>
  <c r="B46" i="23"/>
  <c r="A52" i="23" l="1"/>
  <c r="C50" i="23"/>
  <c r="C51" i="23" s="1"/>
  <c r="B50" i="23"/>
  <c r="A54" i="23" l="1"/>
  <c r="C52" i="23"/>
  <c r="C53" i="23" s="1"/>
  <c r="B52" i="23"/>
  <c r="A56" i="23" l="1"/>
  <c r="C54" i="23"/>
  <c r="C55" i="23" s="1"/>
  <c r="B54" i="23"/>
  <c r="A58" i="23" l="1"/>
  <c r="C56" i="23"/>
  <c r="C57" i="23" s="1"/>
  <c r="B56" i="23"/>
  <c r="C58" i="23" l="1"/>
  <c r="C59" i="23" s="1"/>
  <c r="B58" i="23"/>
  <c r="AO73" i="23" l="1"/>
  <c r="AR72" i="23"/>
  <c r="K73" i="23"/>
  <c r="AC73" i="23"/>
  <c r="AJ73" i="23"/>
  <c r="W72" i="23"/>
  <c r="AB72" i="23"/>
  <c r="AT72" i="23"/>
  <c r="M73" i="23"/>
  <c r="AF73" i="23"/>
  <c r="AL73" i="23"/>
  <c r="Y72" i="23"/>
  <c r="AE72" i="23"/>
  <c r="J73" i="23"/>
  <c r="O73" i="23"/>
  <c r="AI73" i="23"/>
  <c r="AN73" i="23"/>
  <c r="I72" i="23"/>
  <c r="AA72" i="23"/>
  <c r="AG72" i="23"/>
  <c r="L73" i="23"/>
  <c r="Q73" i="23"/>
  <c r="AK73" i="23"/>
  <c r="AP73" i="23"/>
  <c r="K72" i="23"/>
  <c r="AC72" i="23"/>
  <c r="AI72" i="23"/>
  <c r="N73" i="23"/>
  <c r="S73" i="23"/>
  <c r="AM73" i="23"/>
  <c r="AR73" i="23"/>
  <c r="M72" i="23"/>
  <c r="AF72" i="23"/>
  <c r="AK72" i="23"/>
  <c r="P73" i="23"/>
  <c r="U73" i="23"/>
  <c r="J72" i="23"/>
  <c r="O72" i="23"/>
  <c r="AH72" i="23"/>
  <c r="AM72" i="23"/>
  <c r="R73" i="23"/>
  <c r="X73" i="23"/>
  <c r="AQ73" i="23"/>
  <c r="L72" i="23"/>
  <c r="Q72" i="23"/>
  <c r="AJ72" i="23"/>
  <c r="AO72" i="23"/>
  <c r="T73" i="23"/>
  <c r="Z73" i="23"/>
  <c r="N72" i="23"/>
  <c r="S72" i="23"/>
  <c r="AL72" i="23"/>
  <c r="AQ72" i="23"/>
  <c r="W73" i="23"/>
  <c r="AB73" i="23"/>
  <c r="P72" i="23"/>
  <c r="U72" i="23"/>
  <c r="AN72" i="23"/>
  <c r="AS72" i="23"/>
  <c r="Y73" i="23"/>
  <c r="AE73" i="23"/>
  <c r="R72" i="23"/>
  <c r="X72" i="23"/>
  <c r="AP72" i="23"/>
  <c r="I73" i="23"/>
  <c r="AA73" i="23"/>
  <c r="AH73" i="23"/>
  <c r="T72" i="23"/>
  <c r="Z72" i="23"/>
  <c r="V73" i="23"/>
  <c r="AS73" i="23"/>
  <c r="AD73" i="23"/>
  <c r="AT73" i="23"/>
  <c r="AG73" i="23"/>
  <c r="V72" i="23"/>
  <c r="AD72" i="23"/>
  <c r="D73" i="23"/>
  <c r="H72" i="23"/>
  <c r="E73" i="23"/>
  <c r="D72" i="23"/>
  <c r="G72" i="23"/>
  <c r="G73" i="23"/>
  <c r="H73" i="23"/>
  <c r="F73" i="23"/>
  <c r="F72" i="23"/>
  <c r="E72" i="23"/>
</calcChain>
</file>

<file path=xl/sharedStrings.xml><?xml version="1.0" encoding="utf-8"?>
<sst xmlns="http://schemas.openxmlformats.org/spreadsheetml/2006/main" count="1219" uniqueCount="152">
  <si>
    <t>성인</t>
  </si>
  <si>
    <t>학생</t>
  </si>
  <si>
    <t>영유아</t>
  </si>
  <si>
    <t>1차검진</t>
  </si>
  <si>
    <t>2차검진</t>
  </si>
  <si>
    <t>유방암</t>
  </si>
  <si>
    <t>대장암</t>
  </si>
  <si>
    <t>간암</t>
  </si>
  <si>
    <t>자궁암</t>
  </si>
  <si>
    <t>BMD</t>
  </si>
  <si>
    <t>갑상선
초음파</t>
  </si>
  <si>
    <t>일반</t>
  </si>
  <si>
    <t>수면</t>
  </si>
  <si>
    <t>위장조영</t>
  </si>
  <si>
    <t>유방단순촬영</t>
  </si>
  <si>
    <t>대변검사</t>
  </si>
  <si>
    <t>내시경</t>
  </si>
  <si>
    <t>초음파</t>
  </si>
  <si>
    <t>인원</t>
    <phoneticPr fontId="3" type="noConversion"/>
  </si>
  <si>
    <t>매출</t>
    <phoneticPr fontId="3" type="noConversion"/>
  </si>
  <si>
    <t>합계</t>
    <phoneticPr fontId="3" type="noConversion"/>
  </si>
  <si>
    <t>직업환경의학과</t>
    <phoneticPr fontId="3" type="noConversion"/>
  </si>
  <si>
    <t>국가건강검진</t>
    <phoneticPr fontId="3" type="noConversion"/>
  </si>
  <si>
    <t>보건관리대행</t>
    <phoneticPr fontId="3" type="noConversion"/>
  </si>
  <si>
    <t>작업환경측정</t>
    <phoneticPr fontId="3" type="noConversion"/>
  </si>
  <si>
    <t>국가건강검진</t>
    <phoneticPr fontId="3" type="noConversion"/>
  </si>
  <si>
    <t>직업환경의학과</t>
    <phoneticPr fontId="3" type="noConversion"/>
  </si>
  <si>
    <t>기 타</t>
    <phoneticPr fontId="3" type="noConversion"/>
  </si>
  <si>
    <t>기 타</t>
    <phoneticPr fontId="3" type="noConversion"/>
  </si>
  <si>
    <t>합 계</t>
    <phoneticPr fontId="3" type="noConversion"/>
  </si>
  <si>
    <t>단위 [명/원]</t>
    <phoneticPr fontId="3" type="noConversion"/>
  </si>
  <si>
    <t>구 분</t>
    <phoneticPr fontId="3" type="noConversion"/>
  </si>
  <si>
    <t>매 출</t>
    <phoneticPr fontId="3" type="noConversion"/>
  </si>
  <si>
    <t>비 고</t>
    <phoneticPr fontId="3" type="noConversion"/>
  </si>
  <si>
    <t>출장건강검진</t>
    <phoneticPr fontId="3" type="noConversion"/>
  </si>
  <si>
    <t>인원</t>
    <phoneticPr fontId="3" type="noConversion"/>
  </si>
  <si>
    <t>1월</t>
    <phoneticPr fontId="3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</si>
  <si>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</si>
  <si>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</si>
  <si>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</si>
  <si>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</si>
  <si>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</si>
  <si>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</si>
  <si>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</si>
  <si>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</si>
  <si>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</si>
  <si>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</si>
  <si>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</si>
  <si>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[단위 명/천원]</t>
    <phoneticPr fontId="3" type="noConversion"/>
  </si>
  <si>
    <t>국민검진센터</t>
    <phoneticPr fontId="3" type="noConversion"/>
  </si>
  <si>
    <t>국민검진센터 현황</t>
    <phoneticPr fontId="3" type="noConversion"/>
  </si>
  <si>
    <t>건수</t>
    <phoneticPr fontId="3" type="noConversion"/>
  </si>
  <si>
    <t>평균</t>
    <phoneticPr fontId="3" type="noConversion"/>
  </si>
  <si>
    <t>일반건강검진</t>
    <phoneticPr fontId="3" type="noConversion"/>
  </si>
  <si>
    <t>암검진</t>
    <phoneticPr fontId="3" type="noConversion"/>
  </si>
  <si>
    <t xml:space="preserve">주) 국가건강검진 기타 :  </t>
    <phoneticPr fontId="3" type="noConversion"/>
  </si>
  <si>
    <t>특수건강진단(원내검진)</t>
    <phoneticPr fontId="3" type="noConversion"/>
  </si>
  <si>
    <t xml:space="preserve">     직업환경의학과 특수건강진단 : 원내검진(일반/특수), 기타 : </t>
    <phoneticPr fontId="3" type="noConversion"/>
  </si>
  <si>
    <t>2017년 06월 국민검진센터 월별실적</t>
    <phoneticPr fontId="3" type="noConversion"/>
  </si>
  <si>
    <t>구 분</t>
  </si>
  <si>
    <t>국민검진센터</t>
  </si>
  <si>
    <t>국가건강검진</t>
  </si>
  <si>
    <t>직업환경의학과</t>
  </si>
  <si>
    <t>검진인원</t>
  </si>
  <si>
    <t xml:space="preserve"> 검진건수</t>
  </si>
  <si>
    <t>검진건수</t>
  </si>
  <si>
    <t>검진인원
합계</t>
  </si>
  <si>
    <t>구강</t>
  </si>
  <si>
    <t>5대암</t>
  </si>
  <si>
    <t>채용
검진</t>
  </si>
  <si>
    <t>내원혈종</t>
  </si>
  <si>
    <t>검진건수
합계</t>
  </si>
  <si>
    <t>내원</t>
  </si>
  <si>
    <t>출장</t>
  </si>
  <si>
    <t>1차</t>
  </si>
  <si>
    <t>2차</t>
  </si>
  <si>
    <t>특수(배치후 포함)</t>
  </si>
  <si>
    <t>채용</t>
  </si>
  <si>
    <t>배치 전</t>
  </si>
  <si>
    <t>출장혈종</t>
  </si>
  <si>
    <t>대행</t>
  </si>
  <si>
    <t>측정</t>
  </si>
  <si>
    <t>위암</t>
  </si>
  <si>
    <t>5대암
소계</t>
  </si>
  <si>
    <t>생애</t>
  </si>
  <si>
    <t>개인</t>
  </si>
  <si>
    <t>기업</t>
  </si>
  <si>
    <t>(목)</t>
  </si>
  <si>
    <t>인원</t>
  </si>
  <si>
    <t>매출</t>
  </si>
  <si>
    <t>(금)</t>
  </si>
  <si>
    <t>(토)</t>
  </si>
  <si>
    <t>(월)</t>
  </si>
  <si>
    <t>(화)</t>
  </si>
  <si>
    <t>(수)</t>
  </si>
  <si>
    <t>합계</t>
  </si>
  <si>
    <t>1인당</t>
  </si>
  <si>
    <t>인원</t>
    <phoneticPr fontId="3" type="noConversion"/>
  </si>
  <si>
    <t>매출</t>
    <phoneticPr fontId="3" type="noConversion"/>
  </si>
  <si>
    <t>(목)</t>
    <phoneticPr fontId="3" type="noConversion"/>
  </si>
  <si>
    <t>(금)</t>
    <phoneticPr fontId="3" type="noConversion"/>
  </si>
  <si>
    <t>(수)</t>
    <phoneticPr fontId="3" type="noConversion"/>
  </si>
  <si>
    <t>2017년 07월 국민검진센터 월별실적</t>
    <phoneticPr fontId="3" type="noConversion"/>
  </si>
  <si>
    <t>2017년 08월 국민검진센터 월별실적</t>
    <phoneticPr fontId="3" type="noConversion"/>
  </si>
  <si>
    <t>2017년 09월 국민검진센터 월별실적</t>
    <phoneticPr fontId="3" type="noConversion"/>
  </si>
  <si>
    <t>2017년 10월 국민검진센터 월별실적</t>
    <phoneticPr fontId="3" type="noConversion"/>
  </si>
  <si>
    <t>2017년 11월 국민검진센터 월별실적</t>
    <phoneticPr fontId="3" type="noConversion"/>
  </si>
  <si>
    <t>2017년 12월 국민검진센터 월별실적</t>
    <phoneticPr fontId="3" type="noConversion"/>
  </si>
  <si>
    <t>2017년</t>
    <phoneticPr fontId="3" type="noConversion"/>
  </si>
  <si>
    <t>2016년</t>
    <phoneticPr fontId="3" type="noConversion"/>
  </si>
  <si>
    <t xml:space="preserve"> </t>
    <phoneticPr fontId="3" type="noConversion"/>
  </si>
  <si>
    <t>1인당</t>
    <phoneticPr fontId="3" type="noConversion"/>
  </si>
  <si>
    <t>구분</t>
    <phoneticPr fontId="3" type="noConversion"/>
  </si>
  <si>
    <t>(화)</t>
    <phoneticPr fontId="3" type="noConversion"/>
  </si>
  <si>
    <t>(수)</t>
    <phoneticPr fontId="3" type="noConversion"/>
  </si>
  <si>
    <t>(목)</t>
    <phoneticPr fontId="3" type="noConversion"/>
  </si>
  <si>
    <t>(금)</t>
    <phoneticPr fontId="3" type="noConversion"/>
  </si>
  <si>
    <t>(토)</t>
    <phoneticPr fontId="3" type="noConversion"/>
  </si>
  <si>
    <t>(월)</t>
    <phoneticPr fontId="3" type="noConversion"/>
  </si>
  <si>
    <t>매출</t>
    <phoneticPr fontId="3" type="noConversion"/>
  </si>
  <si>
    <t>인원</t>
    <phoneticPr fontId="3" type="noConversion"/>
  </si>
  <si>
    <t>(토)</t>
    <phoneticPr fontId="3" type="noConversion"/>
  </si>
  <si>
    <t>(월)</t>
    <phoneticPr fontId="3" type="noConversion"/>
  </si>
  <si>
    <t>(화)</t>
    <phoneticPr fontId="3" type="noConversion"/>
  </si>
  <si>
    <t>(수)</t>
    <phoneticPr fontId="3" type="noConversion"/>
  </si>
  <si>
    <t>(목)</t>
    <phoneticPr fontId="3" type="noConversion"/>
  </si>
  <si>
    <t>(금)</t>
    <phoneticPr fontId="3" type="noConversion"/>
  </si>
  <si>
    <t>인원</t>
    <phoneticPr fontId="3" type="noConversion"/>
  </si>
  <si>
    <t>매출</t>
    <phoneticPr fontId="3" type="noConversion"/>
  </si>
  <si>
    <t>(토)</t>
    <phoneticPr fontId="3" type="noConversion"/>
  </si>
  <si>
    <t>인원</t>
    <phoneticPr fontId="3" type="noConversion"/>
  </si>
  <si>
    <t>매출</t>
    <phoneticPr fontId="3" type="noConversion"/>
  </si>
  <si>
    <t>1인당</t>
    <phoneticPr fontId="3" type="noConversion"/>
  </si>
  <si>
    <t>(월)</t>
    <phoneticPr fontId="3" type="noConversion"/>
  </si>
  <si>
    <t>(토)</t>
    <phoneticPr fontId="3" type="noConversion"/>
  </si>
  <si>
    <t>(금)</t>
    <phoneticPr fontId="3" type="noConversion"/>
  </si>
  <si>
    <t>(월)</t>
    <phoneticPr fontId="3" type="noConversion"/>
  </si>
  <si>
    <t>(일)</t>
    <phoneticPr fontId="3" type="noConversion"/>
  </si>
  <si>
    <t>(수)</t>
    <phoneticPr fontId="3" type="noConversion"/>
  </si>
  <si>
    <t>(월)</t>
    <phoneticPr fontId="3" type="noConversion"/>
  </si>
  <si>
    <t>목</t>
    <phoneticPr fontId="3" type="noConversion"/>
  </si>
  <si>
    <t>금</t>
    <phoneticPr fontId="3" type="noConversion"/>
  </si>
  <si>
    <t>BMD
(QXR102,
QXR101)</t>
    <phoneticPr fontId="3" type="noConversion"/>
  </si>
  <si>
    <t>수면
(SSLEEP)</t>
    <phoneticPr fontId="3" type="noConversion"/>
  </si>
  <si>
    <t>위장조영
(HA010)</t>
    <phoneticPr fontId="3" type="noConversion"/>
  </si>
  <si>
    <t>유방단순촬영
(G2702BT,
G2703BT,
G2704BT)</t>
    <phoneticPr fontId="3" type="noConversion"/>
  </si>
  <si>
    <t>대변검사
(LD15B0651)</t>
    <phoneticPr fontId="3" type="noConversion"/>
  </si>
  <si>
    <t>내시경
(E7680)</t>
    <phoneticPr fontId="3" type="noConversion"/>
  </si>
  <si>
    <t>초음파
(US01)</t>
    <phoneticPr fontId="3" type="noConversion"/>
  </si>
  <si>
    <t>자궁암
(C5920A)</t>
    <phoneticPr fontId="3" type="noConversion"/>
  </si>
  <si>
    <t>일반
(B763HEAC)</t>
    <phoneticPr fontId="3" type="noConversion"/>
  </si>
  <si>
    <t>갑상선
초음파
(QHU122H)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</si>
</sst>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;[Red]#,##0"/>
    <numFmt numFmtId="177" formatCode="#,##0&quot;원&quot;"/>
    <numFmt numFmtId="178" formatCode="#,##0&quot;명&quot;"/>
    <numFmt numFmtId="179" formatCode="#,##0&quot;건&quot;"/>
    <numFmt numFmtId="180" formatCode="#,##0_);\(#,##0\)"/>
  </numFmts>
  <fonts count="25">
    <font>
      <sz val="11"/>
      <color theme="1"/>
      <name val="맑은 고딕"/>
      <family val="2"/>
      <charset val="129"/>
      <scheme val="minor"/>
    </font>
    <font>
      <sz val="10"/>
      <color theme="1"/>
      <name val="한컴돋움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한컴돋움"/>
      <family val="1"/>
      <charset val="129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한컴돋움"/>
      <family val="1"/>
      <charset val="129"/>
    </font>
    <font>
      <sz val="10"/>
      <color rgb="FF000000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6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FCC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 style="hair">
        <color rgb="FF00B050"/>
      </right>
      <top style="thin">
        <color rgb="FF00B050"/>
      </top>
      <bottom style="hair">
        <color rgb="FF00B050"/>
      </bottom>
      <diagonal/>
    </border>
    <border>
      <left/>
      <right/>
      <top style="thin">
        <color rgb="FF00B050"/>
      </top>
      <bottom style="hair">
        <color rgb="FF00B050"/>
      </bottom>
      <diagonal/>
    </border>
    <border>
      <left/>
      <right/>
      <top style="hair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 style="hair">
        <color rgb="FF00B050"/>
      </bottom>
      <diagonal/>
    </border>
    <border>
      <left/>
      <right style="medium">
        <color rgb="FF00B050"/>
      </right>
      <top style="thin">
        <color rgb="FF00B050"/>
      </top>
      <bottom style="hair">
        <color rgb="FF00B050"/>
      </bottom>
      <diagonal/>
    </border>
    <border>
      <left style="medium">
        <color rgb="FF00B050"/>
      </left>
      <right/>
      <top style="hair">
        <color rgb="FF00B050"/>
      </top>
      <bottom style="thin">
        <color rgb="FF00B050"/>
      </bottom>
      <diagonal/>
    </border>
    <border>
      <left/>
      <right style="medium">
        <color rgb="FF00B050"/>
      </right>
      <top style="hair">
        <color rgb="FF00B050"/>
      </top>
      <bottom style="thin">
        <color rgb="FF00B050"/>
      </bottom>
      <diagonal/>
    </border>
    <border>
      <left style="medium">
        <color rgb="FF00B050"/>
      </left>
      <right style="hair">
        <color rgb="FF00B050"/>
      </right>
      <top style="thin">
        <color rgb="FF00B050"/>
      </top>
      <bottom style="hair">
        <color rgb="FF00B050"/>
      </bottom>
      <diagonal/>
    </border>
    <border>
      <left style="hair">
        <color rgb="FF00B050"/>
      </left>
      <right style="medium">
        <color rgb="FF00B050"/>
      </right>
      <top style="thin">
        <color rgb="FF00B050"/>
      </top>
      <bottom style="hair">
        <color rgb="FF00B050"/>
      </bottom>
      <diagonal/>
    </border>
    <border>
      <left style="medium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 style="medium">
        <color rgb="FF00B050"/>
      </right>
      <top style="hair">
        <color rgb="FF00B050"/>
      </top>
      <bottom style="hair">
        <color rgb="FF00B050"/>
      </bottom>
      <diagonal/>
    </border>
    <border>
      <left style="medium">
        <color rgb="FF00B050"/>
      </left>
      <right style="hair">
        <color rgb="FF00B050"/>
      </right>
      <top style="hair">
        <color rgb="FF00B050"/>
      </top>
      <bottom style="medium">
        <color rgb="FF00B050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medium">
        <color rgb="FF00B050"/>
      </bottom>
      <diagonal/>
    </border>
    <border>
      <left style="hair">
        <color rgb="FF00B050"/>
      </left>
      <right style="medium">
        <color rgb="FF00B050"/>
      </right>
      <top style="hair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hair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hair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hair">
        <color rgb="FF00B050"/>
      </top>
      <bottom style="medium">
        <color rgb="FF00B050"/>
      </bottom>
      <diagonal/>
    </border>
    <border>
      <left style="medium">
        <color rgb="FF00B050"/>
      </left>
      <right style="hair">
        <color rgb="FF00B050"/>
      </right>
      <top style="medium">
        <color rgb="FF00B050"/>
      </top>
      <bottom style="hair">
        <color rgb="FF00B050"/>
      </bottom>
      <diagonal/>
    </border>
    <border>
      <left style="hair">
        <color rgb="FF00B050"/>
      </left>
      <right style="hair">
        <color rgb="FF00B050"/>
      </right>
      <top style="medium">
        <color rgb="FF00B050"/>
      </top>
      <bottom style="hair">
        <color rgb="FF00B050"/>
      </bottom>
      <diagonal/>
    </border>
    <border>
      <left style="hair">
        <color rgb="FF00B050"/>
      </left>
      <right style="medium">
        <color rgb="FF00B050"/>
      </right>
      <top style="medium">
        <color rgb="FF00B050"/>
      </top>
      <bottom style="hair">
        <color rgb="FF00B050"/>
      </bottom>
      <diagonal/>
    </border>
    <border>
      <left style="medium">
        <color rgb="FF00B050"/>
      </left>
      <right/>
      <top/>
      <bottom style="hair">
        <color rgb="FF00B050"/>
      </bottom>
      <diagonal/>
    </border>
    <border>
      <left/>
      <right/>
      <top/>
      <bottom style="hair">
        <color rgb="FF00B050"/>
      </bottom>
      <diagonal/>
    </border>
    <border>
      <left/>
      <right style="medium">
        <color rgb="FF00B050"/>
      </right>
      <top/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hair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hair">
        <color rgb="FF00B050"/>
      </right>
      <top style="medium">
        <color rgb="FF00B050"/>
      </top>
      <bottom/>
      <diagonal/>
    </border>
    <border>
      <left style="hair">
        <color rgb="FF00B050"/>
      </left>
      <right style="hair">
        <color rgb="FF00B050"/>
      </right>
      <top style="medium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hair">
        <color rgb="FF00B050"/>
      </left>
      <right style="medium">
        <color rgb="FF00B050"/>
      </right>
      <top style="medium">
        <color rgb="FF00B05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/>
      <right style="hair">
        <color rgb="FF00B050"/>
      </right>
      <top style="thin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medium">
        <color rgb="FF00B050"/>
      </bottom>
      <diagonal/>
    </border>
    <border>
      <left style="medium">
        <color rgb="FF00B050"/>
      </left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 style="hair">
        <color indexed="64"/>
      </left>
      <right/>
      <top style="hair">
        <color rgb="FF00B050"/>
      </top>
      <bottom style="thin">
        <color rgb="FF00B050"/>
      </bottom>
      <diagonal/>
    </border>
    <border>
      <left style="hair">
        <color indexed="64"/>
      </left>
      <right style="hair">
        <color indexed="64"/>
      </right>
      <top style="hair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B050"/>
      </bottom>
      <diagonal/>
    </border>
    <border>
      <left/>
      <right style="hair">
        <color indexed="64"/>
      </right>
      <top style="hair">
        <color rgb="FF00B050"/>
      </top>
      <bottom style="thin">
        <color rgb="FF00B050"/>
      </bottom>
      <diagonal/>
    </border>
    <border>
      <left/>
      <right style="hair">
        <color indexed="64"/>
      </right>
      <top style="hair">
        <color rgb="FF00B05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00B050"/>
      </top>
      <bottom style="hair">
        <color indexed="64"/>
      </bottom>
      <diagonal/>
    </border>
    <border>
      <left/>
      <right/>
      <top style="hair">
        <color rgb="FF00B050"/>
      </top>
      <bottom style="hair">
        <color indexed="64"/>
      </bottom>
      <diagonal/>
    </border>
    <border>
      <left style="hair">
        <color indexed="64"/>
      </left>
      <right/>
      <top style="hair">
        <color rgb="FF00B050"/>
      </top>
      <bottom style="hair">
        <color indexed="64"/>
      </bottom>
      <diagonal/>
    </border>
    <border>
      <left/>
      <right/>
      <top style="hair">
        <color indexed="64"/>
      </top>
      <bottom style="hair">
        <color rgb="FF00B050"/>
      </bottom>
      <diagonal/>
    </border>
    <border>
      <left/>
      <right/>
      <top style="hair">
        <color rgb="FF00B050"/>
      </top>
      <bottom/>
      <diagonal/>
    </border>
    <border>
      <left style="hair">
        <color indexed="64"/>
      </left>
      <right/>
      <top style="hair">
        <color indexed="64"/>
      </top>
      <bottom style="thin">
        <color rgb="FF00B050"/>
      </bottom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hair">
        <color rgb="FF00B050"/>
      </right>
      <top/>
      <bottom style="hair">
        <color rgb="FF00B050"/>
      </bottom>
      <diagonal/>
    </border>
    <border>
      <left/>
      <right style="hair">
        <color rgb="FF00B050"/>
      </right>
      <top/>
      <bottom style="hair">
        <color rgb="FF00B050"/>
      </bottom>
      <diagonal/>
    </border>
    <border>
      <left style="hair">
        <color rgb="FF00B050"/>
      </left>
      <right style="hair">
        <color rgb="FF00B050"/>
      </right>
      <top/>
      <bottom style="hair">
        <color rgb="FF00B050"/>
      </bottom>
      <diagonal/>
    </border>
    <border>
      <left style="hair">
        <color rgb="FF00B050"/>
      </left>
      <right style="medium">
        <color rgb="FF00B050"/>
      </right>
      <top/>
      <bottom style="hair">
        <color rgb="FF00B050"/>
      </bottom>
      <diagonal/>
    </border>
    <border>
      <left/>
      <right/>
      <top style="hair">
        <color rgb="FF00B050"/>
      </top>
      <bottom style="medium">
        <color rgb="FF00B050"/>
      </bottom>
      <diagonal/>
    </border>
    <border>
      <left style="hair">
        <color indexed="64"/>
      </left>
      <right style="hair">
        <color indexed="64"/>
      </right>
      <top style="hair">
        <color rgb="FF00B050"/>
      </top>
      <bottom style="medium">
        <color rgb="FF00B050"/>
      </bottom>
      <diagonal/>
    </border>
    <border>
      <left style="hair">
        <color indexed="64"/>
      </left>
      <right/>
      <top style="hair">
        <color rgb="FF00B050"/>
      </top>
      <bottom style="medium">
        <color rgb="FF00B050"/>
      </bottom>
      <diagonal/>
    </border>
    <border>
      <left/>
      <right style="medium">
        <color rgb="FF00B050"/>
      </right>
      <top style="hair">
        <color rgb="FF00B050"/>
      </top>
      <bottom style="medium">
        <color rgb="FF00B050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rgb="FF00B050"/>
      </top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rgb="FF00B05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rgb="FF00B050"/>
      </right>
      <top style="thin">
        <color rgb="FF00B050"/>
      </top>
      <bottom/>
      <diagonal/>
    </border>
    <border>
      <left/>
      <right style="medium">
        <color rgb="FF00B050"/>
      </right>
      <top/>
      <bottom style="thin">
        <color rgb="FF00B050"/>
      </bottom>
      <diagonal/>
    </border>
    <border>
      <left/>
      <right style="hair">
        <color indexed="64"/>
      </right>
      <top style="hair">
        <color indexed="64"/>
      </top>
      <bottom style="thin">
        <color rgb="FF00B050"/>
      </bottom>
      <diagonal/>
    </border>
    <border>
      <left style="hair">
        <color rgb="FF00B050"/>
      </left>
      <right/>
      <top style="thin">
        <color rgb="FF00B050"/>
      </top>
      <bottom style="hair">
        <color rgb="FF00B050"/>
      </bottom>
      <diagonal/>
    </border>
    <border>
      <left style="hair">
        <color rgb="FF00B050"/>
      </left>
      <right/>
      <top style="hair">
        <color rgb="FF00B050"/>
      </top>
      <bottom style="medium">
        <color rgb="FF00B050"/>
      </bottom>
      <diagonal/>
    </border>
    <border>
      <left/>
      <right/>
      <top style="thin">
        <color rgb="FF00B050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rgb="FF00B05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hair">
        <color rgb="FF00B050"/>
      </right>
      <top style="medium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</cellStyleXfs>
  <cellXfs count="60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right"/>
    </xf>
    <xf numFmtId="41" fontId="5" fillId="0" borderId="44" xfId="3" applyFont="1" applyBorder="1">
      <alignment vertical="center"/>
    </xf>
    <xf numFmtId="41" fontId="15" fillId="0" borderId="45" xfId="3" applyFont="1" applyBorder="1">
      <alignment vertical="center"/>
    </xf>
    <xf numFmtId="41" fontId="15" fillId="0" borderId="47" xfId="3" applyFont="1" applyBorder="1">
      <alignment vertical="center"/>
    </xf>
    <xf numFmtId="41" fontId="15" fillId="0" borderId="48" xfId="3" applyFont="1" applyBorder="1">
      <alignment vertical="center"/>
    </xf>
    <xf numFmtId="41" fontId="15" fillId="0" borderId="49" xfId="3" applyFont="1" applyBorder="1">
      <alignment vertical="center"/>
    </xf>
    <xf numFmtId="41" fontId="5" fillId="0" borderId="50" xfId="3" applyFont="1" applyBorder="1">
      <alignment vertical="center"/>
    </xf>
    <xf numFmtId="41" fontId="5" fillId="0" borderId="51" xfId="3" applyFont="1" applyBorder="1">
      <alignment vertical="center"/>
    </xf>
    <xf numFmtId="41" fontId="5" fillId="0" borderId="52" xfId="3" applyFont="1" applyBorder="1">
      <alignment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41" fontId="15" fillId="0" borderId="53" xfId="3" applyFont="1" applyBorder="1">
      <alignment vertical="center"/>
    </xf>
    <xf numFmtId="41" fontId="15" fillId="0" borderId="54" xfId="3" applyFont="1" applyBorder="1">
      <alignment vertical="center"/>
    </xf>
    <xf numFmtId="41" fontId="5" fillId="0" borderId="55" xfId="3" applyFont="1" applyBorder="1">
      <alignment vertical="center"/>
    </xf>
    <xf numFmtId="41" fontId="5" fillId="0" borderId="56" xfId="3" applyFont="1" applyBorder="1">
      <alignment vertical="center"/>
    </xf>
    <xf numFmtId="0" fontId="16" fillId="5" borderId="63" xfId="0" applyFont="1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16" fillId="6" borderId="62" xfId="0" applyFont="1" applyFill="1" applyBorder="1" applyAlignment="1">
      <alignment horizontal="center" vertical="center"/>
    </xf>
    <xf numFmtId="0" fontId="16" fillId="6" borderId="63" xfId="0" applyFont="1" applyFill="1" applyBorder="1" applyAlignment="1">
      <alignment horizontal="center" vertical="center"/>
    </xf>
    <xf numFmtId="0" fontId="2" fillId="6" borderId="64" xfId="0" applyFont="1" applyFill="1" applyBorder="1" applyAlignment="1">
      <alignment horizontal="center" vertical="center"/>
    </xf>
    <xf numFmtId="0" fontId="2" fillId="6" borderId="68" xfId="0" applyFont="1" applyFill="1" applyBorder="1" applyAlignment="1">
      <alignment horizontal="center" vertical="center"/>
    </xf>
    <xf numFmtId="0" fontId="13" fillId="0" borderId="0" xfId="0" applyFont="1" applyAlignment="1">
      <alignment vertical="center" textRotation="91"/>
    </xf>
    <xf numFmtId="0" fontId="0" fillId="0" borderId="0" xfId="0" applyAlignment="1">
      <alignment vertical="center" textRotation="91"/>
    </xf>
    <xf numFmtId="0" fontId="0" fillId="0" borderId="0" xfId="0" applyAlignment="1">
      <alignment horizontal="left" vertical="center"/>
    </xf>
    <xf numFmtId="0" fontId="11" fillId="7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left" vertical="center" indent="1"/>
    </xf>
    <xf numFmtId="0" fontId="11" fillId="10" borderId="1" xfId="0" applyFont="1" applyFill="1" applyBorder="1" applyAlignment="1">
      <alignment horizontal="left" vertical="center" indent="1"/>
    </xf>
    <xf numFmtId="0" fontId="0" fillId="0" borderId="69" xfId="0" applyBorder="1">
      <alignment vertical="center"/>
    </xf>
    <xf numFmtId="0" fontId="0" fillId="11" borderId="74" xfId="0" applyFill="1" applyBorder="1">
      <alignment vertical="center"/>
    </xf>
    <xf numFmtId="0" fontId="0" fillId="11" borderId="75" xfId="0" applyFill="1" applyBorder="1">
      <alignment vertical="center"/>
    </xf>
    <xf numFmtId="0" fontId="11" fillId="7" borderId="43" xfId="0" applyFont="1" applyFill="1" applyBorder="1" applyAlignment="1">
      <alignment horizontal="left" vertical="center" indent="1"/>
    </xf>
    <xf numFmtId="0" fontId="0" fillId="0" borderId="43" xfId="0" applyBorder="1">
      <alignment vertical="center"/>
    </xf>
    <xf numFmtId="0" fontId="0" fillId="0" borderId="76" xfId="0" applyBorder="1">
      <alignment vertical="center"/>
    </xf>
    <xf numFmtId="0" fontId="12" fillId="11" borderId="79" xfId="0" applyFont="1" applyFill="1" applyBorder="1" applyAlignment="1">
      <alignment horizontal="center" vertical="center"/>
    </xf>
    <xf numFmtId="0" fontId="12" fillId="11" borderId="80" xfId="0" applyFont="1" applyFill="1" applyBorder="1" applyAlignment="1">
      <alignment horizontal="center" vertical="center"/>
    </xf>
    <xf numFmtId="0" fontId="2" fillId="3" borderId="81" xfId="0" applyFont="1" applyFill="1" applyBorder="1" applyAlignment="1">
      <alignment horizontal="center" vertical="center"/>
    </xf>
    <xf numFmtId="41" fontId="15" fillId="0" borderId="81" xfId="3" applyFont="1" applyBorder="1">
      <alignment vertical="center"/>
    </xf>
    <xf numFmtId="41" fontId="15" fillId="0" borderId="82" xfId="3" applyFont="1" applyBorder="1">
      <alignment vertical="center"/>
    </xf>
    <xf numFmtId="41" fontId="5" fillId="0" borderId="83" xfId="3" applyFont="1" applyBorder="1">
      <alignment vertical="center"/>
    </xf>
    <xf numFmtId="41" fontId="5" fillId="0" borderId="84" xfId="3" applyFont="1" applyBorder="1">
      <alignment vertical="center"/>
    </xf>
    <xf numFmtId="0" fontId="2" fillId="7" borderId="2" xfId="1" applyFont="1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3" fontId="5" fillId="5" borderId="4" xfId="2" applyNumberFormat="1" applyFont="1" applyFill="1" applyBorder="1" applyAlignment="1">
      <alignment horizontal="right" vertical="center" shrinkToFit="1"/>
    </xf>
    <xf numFmtId="0" fontId="0" fillId="5" borderId="4" xfId="0" applyFill="1" applyBorder="1">
      <alignment vertical="center"/>
    </xf>
    <xf numFmtId="179" fontId="2" fillId="5" borderId="5" xfId="3" applyNumberFormat="1" applyFont="1" applyFill="1" applyBorder="1" applyAlignment="1">
      <alignment horizontal="right" vertical="center"/>
    </xf>
    <xf numFmtId="177" fontId="2" fillId="5" borderId="6" xfId="2" applyNumberFormat="1" applyFont="1" applyFill="1" applyBorder="1" applyAlignment="1">
      <alignment horizontal="right" vertical="center"/>
    </xf>
    <xf numFmtId="176" fontId="5" fillId="0" borderId="6" xfId="2" applyNumberFormat="1" applyFont="1" applyFill="1" applyBorder="1" applyAlignment="1">
      <alignment horizontal="center" vertical="center" shrinkToFit="1"/>
    </xf>
    <xf numFmtId="41" fontId="5" fillId="0" borderId="6" xfId="2" applyFont="1" applyFill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1" fontId="5" fillId="0" borderId="6" xfId="3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9" fontId="2" fillId="5" borderId="10" xfId="3" applyNumberFormat="1" applyFont="1" applyFill="1" applyBorder="1" applyAlignment="1">
      <alignment horizontal="right" vertical="center"/>
    </xf>
    <xf numFmtId="177" fontId="2" fillId="5" borderId="12" xfId="2" applyNumberFormat="1" applyFont="1" applyFill="1" applyBorder="1" applyAlignment="1">
      <alignment horizontal="right" vertical="center"/>
    </xf>
    <xf numFmtId="3" fontId="5" fillId="5" borderId="13" xfId="2" applyNumberFormat="1" applyFont="1" applyFill="1" applyBorder="1" applyAlignment="1">
      <alignment horizontal="right" vertical="center" shrinkToFit="1"/>
    </xf>
    <xf numFmtId="3" fontId="2" fillId="5" borderId="14" xfId="2" applyNumberFormat="1" applyFont="1" applyFill="1" applyBorder="1" applyAlignment="1">
      <alignment horizontal="right" vertical="center" shrinkToFit="1"/>
    </xf>
    <xf numFmtId="3" fontId="5" fillId="5" borderId="15" xfId="2" applyNumberFormat="1" applyFont="1" applyFill="1" applyBorder="1" applyAlignment="1">
      <alignment horizontal="right" vertical="center" shrinkToFit="1"/>
    </xf>
    <xf numFmtId="3" fontId="2" fillId="5" borderId="16" xfId="2" applyNumberFormat="1" applyFont="1" applyFill="1" applyBorder="1" applyAlignment="1">
      <alignment horizontal="right" vertical="center" shrinkToFit="1"/>
    </xf>
    <xf numFmtId="3" fontId="5" fillId="5" borderId="17" xfId="2" applyNumberFormat="1" applyFont="1" applyFill="1" applyBorder="1" applyAlignment="1">
      <alignment horizontal="right" vertical="center" shrinkToFit="1"/>
    </xf>
    <xf numFmtId="0" fontId="0" fillId="5" borderId="18" xfId="0" applyFill="1" applyBorder="1">
      <alignment vertical="center"/>
    </xf>
    <xf numFmtId="3" fontId="2" fillId="5" borderId="19" xfId="2" applyNumberFormat="1" applyFont="1" applyFill="1" applyBorder="1" applyAlignment="1">
      <alignment horizontal="right" vertical="center" shrinkToFit="1"/>
    </xf>
    <xf numFmtId="41" fontId="2" fillId="8" borderId="22" xfId="3" applyFont="1" applyFill="1" applyBorder="1" applyAlignment="1">
      <alignment horizontal="center" vertical="center"/>
    </xf>
    <xf numFmtId="0" fontId="2" fillId="8" borderId="23" xfId="1" applyFont="1" applyFill="1" applyBorder="1" applyAlignment="1">
      <alignment horizontal="center" vertical="center"/>
    </xf>
    <xf numFmtId="0" fontId="2" fillId="8" borderId="22" xfId="1" applyFont="1" applyFill="1" applyBorder="1" applyAlignment="1">
      <alignment horizontal="center" vertical="center"/>
    </xf>
    <xf numFmtId="0" fontId="2" fillId="5" borderId="23" xfId="1" applyFont="1" applyFill="1" applyBorder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2" fillId="5" borderId="2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2" fillId="8" borderId="31" xfId="1" applyFont="1" applyFill="1" applyBorder="1" applyAlignment="1">
      <alignment horizontal="right" vertical="center"/>
    </xf>
    <xf numFmtId="179" fontId="2" fillId="5" borderId="29" xfId="3" applyNumberFormat="1" applyFont="1" applyFill="1" applyBorder="1" applyAlignment="1">
      <alignment horizontal="right" vertical="center"/>
    </xf>
    <xf numFmtId="179" fontId="2" fillId="5" borderId="30" xfId="3" applyNumberFormat="1" applyFont="1" applyFill="1" applyBorder="1" applyAlignment="1">
      <alignment horizontal="right" vertical="center"/>
    </xf>
    <xf numFmtId="176" fontId="5" fillId="0" borderId="29" xfId="2" applyNumberFormat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 shrinkToFit="1"/>
    </xf>
    <xf numFmtId="0" fontId="7" fillId="7" borderId="33" xfId="1" applyFont="1" applyFill="1" applyBorder="1" applyAlignment="1">
      <alignment horizontal="center" vertical="center" shrinkToFit="1"/>
    </xf>
    <xf numFmtId="0" fontId="9" fillId="7" borderId="33" xfId="1" applyFont="1" applyFill="1" applyBorder="1" applyAlignment="1">
      <alignment horizontal="center" vertical="center" shrinkToFit="1"/>
    </xf>
    <xf numFmtId="0" fontId="8" fillId="7" borderId="33" xfId="1" applyFont="1" applyFill="1" applyBorder="1" applyAlignment="1">
      <alignment horizontal="center" vertical="center" shrinkToFit="1"/>
    </xf>
    <xf numFmtId="0" fontId="2" fillId="7" borderId="33" xfId="1" applyFont="1" applyFill="1" applyBorder="1" applyAlignment="1">
      <alignment horizontal="center" vertical="center"/>
    </xf>
    <xf numFmtId="0" fontId="2" fillId="6" borderId="33" xfId="1" applyFont="1" applyFill="1" applyBorder="1" applyAlignment="1">
      <alignment horizontal="center" vertical="center"/>
    </xf>
    <xf numFmtId="178" fontId="2" fillId="4" borderId="30" xfId="2" applyNumberFormat="1" applyFont="1" applyFill="1" applyBorder="1" applyAlignment="1">
      <alignment horizontal="right" vertical="center"/>
    </xf>
    <xf numFmtId="177" fontId="2" fillId="4" borderId="12" xfId="2" applyNumberFormat="1" applyFont="1" applyFill="1" applyBorder="1" applyAlignment="1">
      <alignment horizontal="right" vertical="center"/>
    </xf>
    <xf numFmtId="178" fontId="2" fillId="4" borderId="10" xfId="2" applyNumberFormat="1" applyFont="1" applyFill="1" applyBorder="1" applyAlignment="1">
      <alignment horizontal="right" vertical="center"/>
    </xf>
    <xf numFmtId="3" fontId="2" fillId="5" borderId="19" xfId="0" applyNumberFormat="1" applyFont="1" applyFill="1" applyBorder="1">
      <alignment vertical="center"/>
    </xf>
    <xf numFmtId="178" fontId="2" fillId="4" borderId="12" xfId="2" applyNumberFormat="1" applyFont="1" applyFill="1" applyBorder="1" applyAlignment="1">
      <alignment horizontal="right" vertical="center"/>
    </xf>
    <xf numFmtId="178" fontId="2" fillId="5" borderId="16" xfId="2" applyNumberFormat="1" applyFont="1" applyFill="1" applyBorder="1" applyAlignment="1">
      <alignment horizontal="right" vertical="center"/>
    </xf>
    <xf numFmtId="178" fontId="2" fillId="5" borderId="19" xfId="2" applyNumberFormat="1" applyFont="1" applyFill="1" applyBorder="1" applyAlignment="1">
      <alignment horizontal="right" vertical="center"/>
    </xf>
    <xf numFmtId="0" fontId="2" fillId="6" borderId="32" xfId="1" applyFont="1" applyFill="1" applyBorder="1" applyAlignment="1">
      <alignment horizontal="center" vertical="center"/>
    </xf>
    <xf numFmtId="0" fontId="0" fillId="5" borderId="15" xfId="0" applyFill="1" applyBorder="1">
      <alignment vertical="center"/>
    </xf>
    <xf numFmtId="0" fontId="0" fillId="5" borderId="17" xfId="0" applyFill="1" applyBorder="1">
      <alignment vertical="center"/>
    </xf>
    <xf numFmtId="0" fontId="8" fillId="7" borderId="33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 wrapText="1" shrinkToFit="1"/>
    </xf>
    <xf numFmtId="0" fontId="8" fillId="7" borderId="32" xfId="1" applyFont="1" applyFill="1" applyBorder="1" applyAlignment="1">
      <alignment horizontal="center" vertical="center"/>
    </xf>
    <xf numFmtId="0" fontId="8" fillId="7" borderId="87" xfId="1" applyFont="1" applyFill="1" applyBorder="1" applyAlignment="1">
      <alignment horizontal="center" vertical="center"/>
    </xf>
    <xf numFmtId="3" fontId="5" fillId="5" borderId="89" xfId="2" applyNumberFormat="1" applyFont="1" applyFill="1" applyBorder="1" applyAlignment="1">
      <alignment horizontal="right" vertical="center" shrinkToFit="1"/>
    </xf>
    <xf numFmtId="3" fontId="5" fillId="5" borderId="90" xfId="2" applyNumberFormat="1" applyFont="1" applyFill="1" applyBorder="1" applyAlignment="1">
      <alignment horizontal="right" vertical="center" shrinkToFit="1"/>
    </xf>
    <xf numFmtId="176" fontId="5" fillId="2" borderId="6" xfId="3" applyNumberFormat="1" applyFont="1" applyFill="1" applyBorder="1" applyAlignment="1">
      <alignment horizontal="center" vertical="center" shrinkToFit="1"/>
    </xf>
    <xf numFmtId="3" fontId="5" fillId="5" borderId="18" xfId="2" applyNumberFormat="1" applyFont="1" applyFill="1" applyBorder="1" applyAlignment="1">
      <alignment horizontal="center" vertical="center" shrinkToFit="1"/>
    </xf>
    <xf numFmtId="3" fontId="5" fillId="5" borderId="18" xfId="2" applyNumberFormat="1" applyFont="1" applyFill="1" applyBorder="1" applyAlignment="1">
      <alignment horizontal="right" vertical="center" shrinkToFit="1"/>
    </xf>
    <xf numFmtId="3" fontId="5" fillId="5" borderId="3" xfId="2" applyNumberFormat="1" applyFont="1" applyFill="1" applyBorder="1" applyAlignment="1">
      <alignment horizontal="center" vertical="center" shrinkToFit="1"/>
    </xf>
    <xf numFmtId="3" fontId="5" fillId="5" borderId="3" xfId="2" applyNumberFormat="1" applyFont="1" applyFill="1" applyBorder="1" applyAlignment="1">
      <alignment horizontal="right" vertical="center" shrinkToFit="1"/>
    </xf>
    <xf numFmtId="176" fontId="5" fillId="2" borderId="100" xfId="3" applyNumberFormat="1" applyFont="1" applyFill="1" applyBorder="1" applyAlignment="1">
      <alignment horizontal="center" vertical="center" shrinkToFit="1"/>
    </xf>
    <xf numFmtId="176" fontId="5" fillId="2" borderId="101" xfId="3" applyNumberFormat="1" applyFont="1" applyFill="1" applyBorder="1" applyAlignment="1">
      <alignment horizontal="center" vertical="center" shrinkToFit="1"/>
    </xf>
    <xf numFmtId="3" fontId="5" fillId="0" borderId="102" xfId="2" applyNumberFormat="1" applyFont="1" applyFill="1" applyBorder="1" applyAlignment="1">
      <alignment horizontal="right" vertical="center"/>
    </xf>
    <xf numFmtId="176" fontId="5" fillId="2" borderId="103" xfId="3" applyNumberFormat="1" applyFont="1" applyFill="1" applyBorder="1" applyAlignment="1">
      <alignment horizontal="center" vertical="center" shrinkToFit="1"/>
    </xf>
    <xf numFmtId="176" fontId="5" fillId="2" borderId="104" xfId="3" applyNumberFormat="1" applyFont="1" applyFill="1" applyBorder="1" applyAlignment="1">
      <alignment horizontal="center" vertical="center" shrinkToFit="1"/>
    </xf>
    <xf numFmtId="176" fontId="5" fillId="2" borderId="105" xfId="3" applyNumberFormat="1" applyFont="1" applyFill="1" applyBorder="1" applyAlignment="1">
      <alignment horizontal="center" vertical="center" shrinkToFit="1"/>
    </xf>
    <xf numFmtId="176" fontId="5" fillId="2" borderId="106" xfId="3" applyNumberFormat="1" applyFont="1" applyFill="1" applyBorder="1" applyAlignment="1">
      <alignment horizontal="center" vertical="center" shrinkToFit="1"/>
    </xf>
    <xf numFmtId="176" fontId="5" fillId="2" borderId="107" xfId="3" applyNumberFormat="1" applyFont="1" applyFill="1" applyBorder="1" applyAlignment="1">
      <alignment horizontal="center" vertical="center" shrinkToFit="1"/>
    </xf>
    <xf numFmtId="176" fontId="5" fillId="2" borderId="108" xfId="3" applyNumberFormat="1" applyFont="1" applyFill="1" applyBorder="1" applyAlignment="1">
      <alignment horizontal="center" vertical="center" shrinkToFit="1"/>
    </xf>
    <xf numFmtId="176" fontId="5" fillId="2" borderId="110" xfId="3" applyNumberFormat="1" applyFont="1" applyFill="1" applyBorder="1" applyAlignment="1">
      <alignment horizontal="center" vertical="center" shrinkToFit="1"/>
    </xf>
    <xf numFmtId="3" fontId="5" fillId="0" borderId="109" xfId="2" applyNumberFormat="1" applyFont="1" applyFill="1" applyBorder="1" applyAlignment="1">
      <alignment horizontal="right" vertical="center"/>
    </xf>
    <xf numFmtId="176" fontId="5" fillId="2" borderId="111" xfId="3" applyNumberFormat="1" applyFont="1" applyFill="1" applyBorder="1" applyAlignment="1">
      <alignment horizontal="center" vertical="center" shrinkToFit="1"/>
    </xf>
    <xf numFmtId="14" fontId="5" fillId="0" borderId="112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13" xfId="1" applyFont="1" applyFill="1" applyBorder="1" applyAlignment="1">
      <alignment horizontal="center" vertical="center"/>
    </xf>
    <xf numFmtId="0" fontId="2" fillId="8" borderId="114" xfId="1" applyFont="1" applyFill="1" applyBorder="1" applyAlignment="1">
      <alignment horizontal="center" vertical="center"/>
    </xf>
    <xf numFmtId="3" fontId="5" fillId="0" borderId="112" xfId="2" applyNumberFormat="1" applyFont="1" applyFill="1" applyBorder="1" applyAlignment="1">
      <alignment horizontal="right" vertical="center" shrinkToFit="1"/>
    </xf>
    <xf numFmtId="3" fontId="5" fillId="0" borderId="0" xfId="2" applyNumberFormat="1" applyFont="1" applyFill="1" applyBorder="1" applyAlignment="1">
      <alignment horizontal="right" vertical="center" shrinkToFit="1"/>
    </xf>
    <xf numFmtId="0" fontId="0" fillId="0" borderId="0" xfId="0" applyBorder="1">
      <alignment vertical="center"/>
    </xf>
    <xf numFmtId="41" fontId="5" fillId="0" borderId="6" xfId="3" applyFont="1" applyFill="1" applyBorder="1" applyAlignment="1">
      <alignment horizontal="right" vertical="center"/>
    </xf>
    <xf numFmtId="3" fontId="5" fillId="5" borderId="115" xfId="2" applyNumberFormat="1" applyFont="1" applyFill="1" applyBorder="1" applyAlignment="1">
      <alignment horizontal="right" vertical="center" shrinkToFit="1"/>
    </xf>
    <xf numFmtId="3" fontId="5" fillId="5" borderId="116" xfId="2" applyNumberFormat="1" applyFont="1" applyFill="1" applyBorder="1" applyAlignment="1">
      <alignment horizontal="right" vertical="center" shrinkToFit="1"/>
    </xf>
    <xf numFmtId="3" fontId="5" fillId="5" borderId="117" xfId="2" applyNumberFormat="1" applyFont="1" applyFill="1" applyBorder="1" applyAlignment="1">
      <alignment horizontal="right" vertical="center" shrinkToFit="1"/>
    </xf>
    <xf numFmtId="3" fontId="2" fillId="5" borderId="118" xfId="2" applyNumberFormat="1" applyFont="1" applyFill="1" applyBorder="1" applyAlignment="1">
      <alignment horizontal="right" vertical="center" shrinkToFit="1"/>
    </xf>
    <xf numFmtId="176" fontId="5" fillId="2" borderId="119" xfId="3" applyNumberFormat="1" applyFont="1" applyFill="1" applyBorder="1" applyAlignment="1">
      <alignment horizontal="center" vertical="center" shrinkToFit="1"/>
    </xf>
    <xf numFmtId="176" fontId="5" fillId="2" borderId="120" xfId="3" applyNumberFormat="1" applyFont="1" applyFill="1" applyBorder="1" applyAlignment="1">
      <alignment horizontal="center" vertical="center" shrinkToFit="1"/>
    </xf>
    <xf numFmtId="176" fontId="5" fillId="2" borderId="121" xfId="3" applyNumberFormat="1" applyFont="1" applyFill="1" applyBorder="1" applyAlignment="1">
      <alignment horizontal="center" vertical="center" shrinkToFit="1"/>
    </xf>
    <xf numFmtId="177" fontId="2" fillId="5" borderId="119" xfId="2" applyNumberFormat="1" applyFont="1" applyFill="1" applyBorder="1" applyAlignment="1">
      <alignment horizontal="right" vertical="center"/>
    </xf>
    <xf numFmtId="177" fontId="2" fillId="5" borderId="122" xfId="2" applyNumberFormat="1" applyFont="1" applyFill="1" applyBorder="1" applyAlignment="1">
      <alignment horizontal="right" vertical="center"/>
    </xf>
    <xf numFmtId="3" fontId="5" fillId="0" borderId="124" xfId="2" applyNumberFormat="1" applyFont="1" applyFill="1" applyBorder="1" applyAlignment="1">
      <alignment horizontal="right" vertical="center"/>
    </xf>
    <xf numFmtId="176" fontId="5" fillId="2" borderId="123" xfId="3" applyNumberFormat="1" applyFont="1" applyFill="1" applyBorder="1" applyAlignment="1">
      <alignment horizontal="center" vertical="center" shrinkToFit="1"/>
    </xf>
    <xf numFmtId="176" fontId="5" fillId="0" borderId="125" xfId="3" applyNumberFormat="1" applyFont="1" applyFill="1" applyBorder="1" applyAlignment="1">
      <alignment horizontal="center" vertical="center" shrinkToFit="1"/>
    </xf>
    <xf numFmtId="177" fontId="2" fillId="5" borderId="123" xfId="2" applyNumberFormat="1" applyFont="1" applyFill="1" applyBorder="1" applyAlignment="1">
      <alignment horizontal="right" vertical="center"/>
    </xf>
    <xf numFmtId="178" fontId="2" fillId="4" borderId="123" xfId="2" applyNumberFormat="1" applyFont="1" applyFill="1" applyBorder="1" applyAlignment="1">
      <alignment horizontal="right" vertical="center"/>
    </xf>
    <xf numFmtId="41" fontId="5" fillId="0" borderId="127" xfId="3" applyFont="1" applyFill="1" applyBorder="1" applyAlignment="1">
      <alignment horizontal="right" vertical="center"/>
    </xf>
    <xf numFmtId="3" fontId="5" fillId="0" borderId="127" xfId="2" applyNumberFormat="1" applyFont="1" applyFill="1" applyBorder="1" applyAlignment="1">
      <alignment horizontal="right" vertical="center"/>
    </xf>
    <xf numFmtId="177" fontId="2" fillId="5" borderId="126" xfId="2" applyNumberFormat="1" applyFont="1" applyFill="1" applyBorder="1" applyAlignment="1">
      <alignment horizontal="right" vertical="center"/>
    </xf>
    <xf numFmtId="178" fontId="2" fillId="4" borderId="126" xfId="2" applyNumberFormat="1" applyFont="1" applyFill="1" applyBorder="1" applyAlignment="1">
      <alignment horizontal="right" vertical="center"/>
    </xf>
    <xf numFmtId="176" fontId="5" fillId="2" borderId="128" xfId="3" applyNumberFormat="1" applyFont="1" applyFill="1" applyBorder="1" applyAlignment="1">
      <alignment horizontal="center" vertical="center" shrinkToFit="1"/>
    </xf>
    <xf numFmtId="177" fontId="2" fillId="4" borderId="129" xfId="2" applyNumberFormat="1" applyFont="1" applyFill="1" applyBorder="1" applyAlignment="1">
      <alignment horizontal="right" vertical="center"/>
    </xf>
    <xf numFmtId="177" fontId="2" fillId="4" borderId="130" xfId="2" applyNumberFormat="1" applyFont="1" applyFill="1" applyBorder="1" applyAlignment="1">
      <alignment horizontal="right" vertical="center"/>
    </xf>
    <xf numFmtId="176" fontId="5" fillId="2" borderId="127" xfId="3" applyNumberFormat="1" applyFont="1" applyFill="1" applyBorder="1" applyAlignment="1">
      <alignment horizontal="center" vertical="center" shrinkToFit="1"/>
    </xf>
    <xf numFmtId="176" fontId="5" fillId="0" borderId="131" xfId="3" applyNumberFormat="1" applyFont="1" applyFill="1" applyBorder="1" applyAlignment="1">
      <alignment horizontal="center" vertical="center" shrinkToFit="1"/>
    </xf>
    <xf numFmtId="3" fontId="5" fillId="0" borderId="88" xfId="2" applyNumberFormat="1" applyFont="1" applyFill="1" applyBorder="1" applyAlignment="1">
      <alignment horizontal="right" vertical="center"/>
    </xf>
    <xf numFmtId="3" fontId="5" fillId="0" borderId="4" xfId="2" applyNumberFormat="1" applyFont="1" applyFill="1" applyBorder="1" applyAlignment="1">
      <alignment horizontal="right" vertical="center"/>
    </xf>
    <xf numFmtId="3" fontId="5" fillId="0" borderId="132" xfId="2" applyNumberFormat="1" applyFont="1" applyFill="1" applyBorder="1" applyAlignment="1">
      <alignment horizontal="right" vertical="center"/>
    </xf>
    <xf numFmtId="41" fontId="5" fillId="0" borderId="90" xfId="3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/>
    </xf>
    <xf numFmtId="3" fontId="5" fillId="0" borderId="133" xfId="2" applyNumberFormat="1" applyFont="1" applyFill="1" applyBorder="1" applyAlignment="1">
      <alignment horizontal="right" vertical="center"/>
    </xf>
    <xf numFmtId="3" fontId="5" fillId="0" borderId="6" xfId="2" applyNumberFormat="1" applyFont="1" applyFill="1" applyBorder="1" applyAlignment="1">
      <alignment horizontal="right" vertical="center" shrinkToFit="1"/>
    </xf>
    <xf numFmtId="3" fontId="5" fillId="0" borderId="9" xfId="2" applyNumberFormat="1" applyFont="1" applyFill="1" applyBorder="1" applyAlignment="1">
      <alignment horizontal="right" vertical="center"/>
    </xf>
    <xf numFmtId="3" fontId="5" fillId="0" borderId="11" xfId="2" applyNumberFormat="1" applyFont="1" applyFill="1" applyBorder="1" applyAlignment="1">
      <alignment horizontal="right" vertical="center" shrinkToFit="1"/>
    </xf>
    <xf numFmtId="3" fontId="5" fillId="0" borderId="28" xfId="2" applyNumberFormat="1" applyFont="1" applyFill="1" applyBorder="1" applyAlignment="1">
      <alignment horizontal="right" vertical="center"/>
    </xf>
    <xf numFmtId="3" fontId="5" fillId="0" borderId="29" xfId="2" applyNumberFormat="1" applyFont="1" applyFill="1" applyBorder="1" applyAlignment="1">
      <alignment horizontal="right" vertical="center"/>
    </xf>
    <xf numFmtId="3" fontId="5" fillId="0" borderId="9" xfId="2" applyNumberFormat="1" applyFont="1" applyFill="1" applyBorder="1" applyAlignment="1">
      <alignment horizontal="right" vertical="center"/>
    </xf>
    <xf numFmtId="3" fontId="5" fillId="0" borderId="28" xfId="2" applyNumberFormat="1" applyFont="1" applyFill="1" applyBorder="1" applyAlignment="1">
      <alignment horizontal="right" vertical="center"/>
    </xf>
    <xf numFmtId="3" fontId="5" fillId="0" borderId="11" xfId="2" applyNumberFormat="1" applyFont="1" applyFill="1" applyBorder="1" applyAlignment="1">
      <alignment horizontal="right" vertical="center"/>
    </xf>
    <xf numFmtId="176" fontId="5" fillId="0" borderId="28" xfId="2" applyNumberFormat="1" applyFont="1" applyFill="1" applyBorder="1" applyAlignment="1">
      <alignment vertical="center"/>
    </xf>
    <xf numFmtId="3" fontId="5" fillId="0" borderId="6" xfId="2" applyNumberFormat="1" applyFont="1" applyFill="1" applyBorder="1" applyAlignment="1">
      <alignment horizontal="right" vertical="center"/>
    </xf>
    <xf numFmtId="3" fontId="5" fillId="0" borderId="119" xfId="2" applyNumberFormat="1" applyFont="1" applyFill="1" applyBorder="1" applyAlignment="1">
      <alignment horizontal="right" vertical="center"/>
    </xf>
    <xf numFmtId="3" fontId="5" fillId="0" borderId="123" xfId="2" applyNumberFormat="1" applyFont="1" applyFill="1" applyBorder="1" applyAlignment="1">
      <alignment horizontal="right" vertical="center"/>
    </xf>
    <xf numFmtId="3" fontId="5" fillId="0" borderId="126" xfId="2" applyNumberFormat="1" applyFont="1" applyFill="1" applyBorder="1" applyAlignment="1">
      <alignment horizontal="right" vertical="center"/>
    </xf>
    <xf numFmtId="3" fontId="5" fillId="0" borderId="5" xfId="2" applyNumberFormat="1" applyFont="1" applyFill="1" applyBorder="1" applyAlignment="1">
      <alignment horizontal="right" vertical="center"/>
    </xf>
    <xf numFmtId="180" fontId="2" fillId="5" borderId="30" xfId="3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1" fontId="5" fillId="0" borderId="5" xfId="3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5" xfId="3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3" fontId="5" fillId="0" borderId="134" xfId="2" applyNumberFormat="1" applyFont="1" applyFill="1" applyBorder="1" applyAlignment="1">
      <alignment horizontal="right" vertical="center"/>
    </xf>
    <xf numFmtId="3" fontId="5" fillId="0" borderId="135" xfId="2" applyNumberFormat="1" applyFont="1" applyFill="1" applyBorder="1" applyAlignment="1">
      <alignment horizontal="right" vertical="center"/>
    </xf>
    <xf numFmtId="3" fontId="5" fillId="5" borderId="88" xfId="2" applyNumberFormat="1" applyFont="1" applyFill="1" applyBorder="1" applyAlignment="1">
      <alignment horizontal="right" vertical="center" shrinkToFit="1"/>
    </xf>
    <xf numFmtId="41" fontId="5" fillId="0" borderId="1" xfId="3" applyFont="1" applyFill="1" applyBorder="1" applyAlignment="1">
      <alignment horizontal="right" vertical="center"/>
    </xf>
    <xf numFmtId="3" fontId="5" fillId="0" borderId="1" xfId="2" applyNumberFormat="1" applyFont="1" applyFill="1" applyBorder="1" applyAlignment="1">
      <alignment horizontal="right" vertical="center"/>
    </xf>
    <xf numFmtId="41" fontId="5" fillId="0" borderId="1" xfId="3" applyFont="1" applyFill="1" applyBorder="1" applyAlignment="1">
      <alignment horizontal="right" vertical="center" shrinkToFit="1"/>
    </xf>
    <xf numFmtId="41" fontId="5" fillId="2" borderId="1" xfId="3" applyFont="1" applyFill="1" applyBorder="1" applyAlignment="1">
      <alignment horizontal="center" vertical="center" shrinkToFit="1"/>
    </xf>
    <xf numFmtId="3" fontId="5" fillId="0" borderId="1" xfId="2" applyNumberFormat="1" applyFont="1" applyFill="1" applyBorder="1" applyAlignment="1">
      <alignment horizontal="right" vertical="center" shrinkToFit="1"/>
    </xf>
    <xf numFmtId="176" fontId="5" fillId="0" borderId="1" xfId="2" applyNumberFormat="1" applyFont="1" applyFill="1" applyBorder="1" applyAlignment="1">
      <alignment horizontal="center" vertical="center" shrinkToFit="1"/>
    </xf>
    <xf numFmtId="41" fontId="5" fillId="0" borderId="1" xfId="2" applyFont="1" applyFill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1" fontId="5" fillId="0" borderId="1" xfId="3" applyFont="1" applyBorder="1" applyAlignment="1">
      <alignment horizontal="center" vertical="center"/>
    </xf>
    <xf numFmtId="41" fontId="0" fillId="0" borderId="1" xfId="3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41" fontId="0" fillId="0" borderId="1" xfId="3" applyFont="1" applyFill="1" applyBorder="1">
      <alignment vertical="center"/>
    </xf>
    <xf numFmtId="41" fontId="5" fillId="0" borderId="43" xfId="3" applyFont="1" applyFill="1" applyBorder="1" applyAlignment="1">
      <alignment horizontal="right" vertical="center"/>
    </xf>
    <xf numFmtId="3" fontId="5" fillId="0" borderId="43" xfId="2" applyNumberFormat="1" applyFont="1" applyFill="1" applyBorder="1" applyAlignment="1">
      <alignment horizontal="right" vertical="center"/>
    </xf>
    <xf numFmtId="176" fontId="5" fillId="0" borderId="43" xfId="2" applyNumberFormat="1" applyFont="1" applyFill="1" applyBorder="1" applyAlignment="1">
      <alignment horizontal="center" vertical="center"/>
    </xf>
    <xf numFmtId="0" fontId="8" fillId="7" borderId="74" xfId="1" applyFont="1" applyFill="1" applyBorder="1" applyAlignment="1">
      <alignment horizontal="center" vertical="center"/>
    </xf>
    <xf numFmtId="0" fontId="7" fillId="7" borderId="74" xfId="1" applyFont="1" applyFill="1" applyBorder="1" applyAlignment="1">
      <alignment horizontal="center" vertical="center" shrinkToFit="1"/>
    </xf>
    <xf numFmtId="0" fontId="9" fillId="7" borderId="74" xfId="1" applyFont="1" applyFill="1" applyBorder="1" applyAlignment="1">
      <alignment horizontal="center" vertical="center" shrinkToFit="1"/>
    </xf>
    <xf numFmtId="0" fontId="8" fillId="7" borderId="74" xfId="1" applyFont="1" applyFill="1" applyBorder="1" applyAlignment="1">
      <alignment horizontal="center" vertical="center" shrinkToFit="1"/>
    </xf>
    <xf numFmtId="41" fontId="5" fillId="0" borderId="42" xfId="3" applyFont="1" applyFill="1" applyBorder="1" applyAlignment="1">
      <alignment horizontal="right" vertical="center" shrinkToFit="1"/>
    </xf>
    <xf numFmtId="3" fontId="5" fillId="0" borderId="42" xfId="2" applyNumberFormat="1" applyFont="1" applyFill="1" applyBorder="1" applyAlignment="1">
      <alignment horizontal="right" vertical="center" shrinkToFit="1"/>
    </xf>
    <xf numFmtId="3" fontId="5" fillId="5" borderId="74" xfId="2" applyNumberFormat="1" applyFont="1" applyFill="1" applyBorder="1" applyAlignment="1">
      <alignment horizontal="right" vertical="center" shrinkToFit="1"/>
    </xf>
    <xf numFmtId="3" fontId="5" fillId="5" borderId="74" xfId="2" applyNumberFormat="1" applyFont="1" applyFill="1" applyBorder="1" applyAlignment="1">
      <alignment horizontal="center" vertical="center" shrinkToFit="1"/>
    </xf>
    <xf numFmtId="0" fontId="0" fillId="5" borderId="74" xfId="0" applyFill="1" applyBorder="1">
      <alignment vertical="center"/>
    </xf>
    <xf numFmtId="3" fontId="2" fillId="5" borderId="75" xfId="2" applyNumberFormat="1" applyFont="1" applyFill="1" applyBorder="1" applyAlignment="1">
      <alignment horizontal="right" vertical="center" shrinkToFit="1"/>
    </xf>
    <xf numFmtId="41" fontId="5" fillId="0" borderId="141" xfId="3" applyFont="1" applyFill="1" applyBorder="1" applyAlignment="1">
      <alignment horizontal="right" vertical="center"/>
    </xf>
    <xf numFmtId="41" fontId="5" fillId="0" borderId="139" xfId="3" applyFont="1" applyFill="1" applyBorder="1" applyAlignment="1">
      <alignment horizontal="right" vertical="center"/>
    </xf>
    <xf numFmtId="3" fontId="5" fillId="5" borderId="140" xfId="2" applyNumberFormat="1" applyFont="1" applyFill="1" applyBorder="1" applyAlignment="1">
      <alignment horizontal="right" vertical="center" shrinkToFit="1"/>
    </xf>
    <xf numFmtId="3" fontId="5" fillId="5" borderId="145" xfId="2" applyNumberFormat="1" applyFont="1" applyFill="1" applyBorder="1" applyAlignment="1">
      <alignment horizontal="right" vertical="center" shrinkToFit="1"/>
    </xf>
    <xf numFmtId="0" fontId="2" fillId="7" borderId="73" xfId="1" applyFont="1" applyFill="1" applyBorder="1" applyAlignment="1">
      <alignment horizontal="center" vertical="center" shrinkToFit="1"/>
    </xf>
    <xf numFmtId="41" fontId="5" fillId="0" borderId="71" xfId="3" applyFont="1" applyFill="1" applyBorder="1" applyAlignment="1">
      <alignment horizontal="right" vertical="center"/>
    </xf>
    <xf numFmtId="41" fontId="5" fillId="2" borderId="72" xfId="3" applyFont="1" applyFill="1" applyBorder="1" applyAlignment="1">
      <alignment horizontal="center" vertical="center" shrinkToFit="1"/>
    </xf>
    <xf numFmtId="41" fontId="5" fillId="0" borderId="72" xfId="3" applyFont="1" applyFill="1" applyBorder="1" applyAlignment="1">
      <alignment horizontal="right" vertical="center"/>
    </xf>
    <xf numFmtId="3" fontId="5" fillId="5" borderId="73" xfId="2" applyNumberFormat="1" applyFont="1" applyFill="1" applyBorder="1" applyAlignment="1">
      <alignment horizontal="center" vertical="center" shrinkToFit="1"/>
    </xf>
    <xf numFmtId="3" fontId="5" fillId="5" borderId="75" xfId="2" applyNumberFormat="1" applyFont="1" applyFill="1" applyBorder="1" applyAlignment="1">
      <alignment horizontal="right" vertical="center" shrinkToFit="1"/>
    </xf>
    <xf numFmtId="0" fontId="2" fillId="5" borderId="140" xfId="1" applyFont="1" applyFill="1" applyBorder="1" applyAlignment="1">
      <alignment horizontal="center" vertical="center"/>
    </xf>
    <xf numFmtId="41" fontId="5" fillId="0" borderId="146" xfId="3" applyFont="1" applyFill="1" applyBorder="1" applyAlignment="1">
      <alignment horizontal="right" vertical="center"/>
    </xf>
    <xf numFmtId="41" fontId="5" fillId="0" borderId="144" xfId="3" applyFont="1" applyFill="1" applyBorder="1" applyAlignment="1">
      <alignment horizontal="right" vertical="center"/>
    </xf>
    <xf numFmtId="41" fontId="5" fillId="0" borderId="72" xfId="3" applyFont="1" applyFill="1" applyBorder="1" applyAlignment="1">
      <alignment horizontal="right" vertical="center" shrinkToFit="1"/>
    </xf>
    <xf numFmtId="41" fontId="2" fillId="12" borderId="69" xfId="3" applyFont="1" applyFill="1" applyBorder="1" applyAlignment="1">
      <alignment horizontal="right" vertical="center"/>
    </xf>
    <xf numFmtId="41" fontId="5" fillId="0" borderId="148" xfId="3" applyFont="1" applyFill="1" applyBorder="1" applyAlignment="1">
      <alignment horizontal="right" vertical="center" shrinkToFit="1"/>
    </xf>
    <xf numFmtId="3" fontId="5" fillId="5" borderId="73" xfId="2" applyNumberFormat="1" applyFont="1" applyFill="1" applyBorder="1" applyAlignment="1">
      <alignment horizontal="right" vertical="center" shrinkToFit="1"/>
    </xf>
    <xf numFmtId="3" fontId="2" fillId="5" borderId="75" xfId="0" applyNumberFormat="1" applyFont="1" applyFill="1" applyBorder="1">
      <alignment vertical="center"/>
    </xf>
    <xf numFmtId="179" fontId="2" fillId="12" borderId="76" xfId="3" applyNumberFormat="1" applyFont="1" applyFill="1" applyBorder="1" applyAlignment="1">
      <alignment horizontal="right" vertical="center"/>
    </xf>
    <xf numFmtId="177" fontId="2" fillId="12" borderId="69" xfId="2" applyNumberFormat="1" applyFont="1" applyFill="1" applyBorder="1" applyAlignment="1">
      <alignment horizontal="right" vertical="center"/>
    </xf>
    <xf numFmtId="0" fontId="5" fillId="12" borderId="141" xfId="1" applyFont="1" applyFill="1" applyBorder="1" applyAlignment="1">
      <alignment horizontal="center" vertical="center"/>
    </xf>
    <xf numFmtId="0" fontId="5" fillId="12" borderId="139" xfId="1" applyFont="1" applyFill="1" applyBorder="1" applyAlignment="1">
      <alignment horizontal="center" vertical="center"/>
    </xf>
    <xf numFmtId="0" fontId="5" fillId="12" borderId="142" xfId="1" applyFont="1" applyFill="1" applyBorder="1" applyAlignment="1">
      <alignment horizontal="center" vertical="center"/>
    </xf>
    <xf numFmtId="0" fontId="2" fillId="0" borderId="143" xfId="1" applyFont="1" applyFill="1" applyBorder="1" applyAlignment="1">
      <alignment horizontal="center" vertical="center"/>
    </xf>
    <xf numFmtId="0" fontId="2" fillId="0" borderId="139" xfId="1" applyFont="1" applyFill="1" applyBorder="1" applyAlignment="1">
      <alignment horizontal="center" vertical="center"/>
    </xf>
    <xf numFmtId="41" fontId="2" fillId="0" borderId="153" xfId="3" applyFont="1" applyFill="1" applyBorder="1" applyAlignment="1">
      <alignment vertical="center"/>
    </xf>
    <xf numFmtId="41" fontId="2" fillId="0" borderId="151" xfId="3" applyFont="1" applyFill="1" applyBorder="1" applyAlignment="1">
      <alignment vertical="center"/>
    </xf>
    <xf numFmtId="41" fontId="2" fillId="0" borderId="154" xfId="3" applyFont="1" applyFill="1" applyBorder="1" applyAlignment="1">
      <alignment vertical="center"/>
    </xf>
    <xf numFmtId="0" fontId="2" fillId="5" borderId="152" xfId="1" applyFont="1" applyFill="1" applyBorder="1" applyAlignment="1">
      <alignment horizontal="center" vertical="center"/>
    </xf>
    <xf numFmtId="41" fontId="5" fillId="12" borderId="1" xfId="3" applyFont="1" applyFill="1" applyBorder="1" applyAlignment="1">
      <alignment horizontal="right" vertical="center" shrinkToFit="1"/>
    </xf>
    <xf numFmtId="41" fontId="0" fillId="12" borderId="1" xfId="3" applyFont="1" applyFill="1" applyBorder="1">
      <alignment vertical="center"/>
    </xf>
    <xf numFmtId="41" fontId="5" fillId="12" borderId="150" xfId="3" applyFont="1" applyFill="1" applyBorder="1" applyAlignment="1">
      <alignment horizontal="right" vertical="center"/>
    </xf>
    <xf numFmtId="41" fontId="5" fillId="12" borderId="147" xfId="3" applyFont="1" applyFill="1" applyBorder="1" applyAlignment="1">
      <alignment horizontal="right" vertical="center" shrinkToFit="1"/>
    </xf>
    <xf numFmtId="41" fontId="5" fillId="12" borderId="137" xfId="3" applyFont="1" applyFill="1" applyBorder="1" applyAlignment="1">
      <alignment horizontal="right" vertical="center" shrinkToFit="1"/>
    </xf>
    <xf numFmtId="41" fontId="5" fillId="12" borderId="143" xfId="3" applyFont="1" applyFill="1" applyBorder="1" applyAlignment="1">
      <alignment horizontal="right" vertical="center" shrinkToFit="1"/>
    </xf>
    <xf numFmtId="41" fontId="5" fillId="12" borderId="136" xfId="3" applyFont="1" applyFill="1" applyBorder="1" applyAlignment="1">
      <alignment horizontal="right" vertical="center" shrinkToFit="1"/>
    </xf>
    <xf numFmtId="41" fontId="0" fillId="12" borderId="137" xfId="3" applyFont="1" applyFill="1" applyBorder="1">
      <alignment vertical="center"/>
    </xf>
    <xf numFmtId="41" fontId="2" fillId="12" borderId="138" xfId="3" applyFont="1" applyFill="1" applyBorder="1" applyAlignment="1">
      <alignment horizontal="right" vertical="center" shrinkToFit="1"/>
    </xf>
    <xf numFmtId="41" fontId="5" fillId="12" borderId="151" xfId="3" applyFont="1" applyFill="1" applyBorder="1" applyAlignment="1">
      <alignment horizontal="right" vertical="center"/>
    </xf>
    <xf numFmtId="41" fontId="5" fillId="12" borderId="144" xfId="3" applyFont="1" applyFill="1" applyBorder="1" applyAlignment="1">
      <alignment horizontal="right" vertical="center" shrinkToFit="1"/>
    </xf>
    <xf numFmtId="41" fontId="5" fillId="12" borderId="139" xfId="3" applyFont="1" applyFill="1" applyBorder="1" applyAlignment="1">
      <alignment horizontal="right" vertical="center" shrinkToFit="1"/>
    </xf>
    <xf numFmtId="41" fontId="5" fillId="12" borderId="72" xfId="3" applyFont="1" applyFill="1" applyBorder="1" applyAlignment="1">
      <alignment horizontal="center" vertical="center" shrinkToFit="1"/>
    </xf>
    <xf numFmtId="41" fontId="5" fillId="12" borderId="1" xfId="3" applyFont="1" applyFill="1" applyBorder="1" applyAlignment="1">
      <alignment horizontal="center" vertical="center" shrinkToFit="1"/>
    </xf>
    <xf numFmtId="41" fontId="2" fillId="12" borderId="69" xfId="3" applyFont="1" applyFill="1" applyBorder="1" applyAlignment="1">
      <alignment horizontal="right" vertical="center" shrinkToFit="1"/>
    </xf>
    <xf numFmtId="41" fontId="5" fillId="2" borderId="73" xfId="3" applyFont="1" applyFill="1" applyBorder="1" applyAlignment="1">
      <alignment horizontal="center" vertical="center" shrinkToFit="1"/>
    </xf>
    <xf numFmtId="41" fontId="5" fillId="2" borderId="74" xfId="3" applyFont="1" applyFill="1" applyBorder="1" applyAlignment="1">
      <alignment horizontal="center" vertical="center" shrinkToFit="1"/>
    </xf>
    <xf numFmtId="41" fontId="5" fillId="12" borderId="72" xfId="3" applyFont="1" applyFill="1" applyBorder="1" applyAlignment="1">
      <alignment horizontal="right" vertical="center" shrinkToFit="1"/>
    </xf>
    <xf numFmtId="0" fontId="8" fillId="7" borderId="73" xfId="1" applyFont="1" applyFill="1" applyBorder="1" applyAlignment="1">
      <alignment horizontal="center" vertical="center"/>
    </xf>
    <xf numFmtId="41" fontId="5" fillId="0" borderId="73" xfId="3" applyFont="1" applyFill="1" applyBorder="1" applyAlignment="1">
      <alignment horizontal="right" vertical="center"/>
    </xf>
    <xf numFmtId="41" fontId="5" fillId="0" borderId="74" xfId="3" applyFont="1" applyFill="1" applyBorder="1" applyAlignment="1">
      <alignment horizontal="right" vertical="center"/>
    </xf>
    <xf numFmtId="41" fontId="5" fillId="0" borderId="140" xfId="3" applyFont="1" applyFill="1" applyBorder="1" applyAlignment="1">
      <alignment horizontal="right" vertical="center"/>
    </xf>
    <xf numFmtId="41" fontId="5" fillId="0" borderId="145" xfId="3" applyFont="1" applyFill="1" applyBorder="1" applyAlignment="1">
      <alignment horizontal="right" vertical="center"/>
    </xf>
    <xf numFmtId="177" fontId="2" fillId="12" borderId="76" xfId="3" applyNumberFormat="1" applyFont="1" applyFill="1" applyBorder="1" applyAlignment="1">
      <alignment horizontal="right" vertical="center"/>
    </xf>
    <xf numFmtId="41" fontId="0" fillId="12" borderId="147" xfId="3" applyFont="1" applyFill="1" applyBorder="1">
      <alignment vertical="center"/>
    </xf>
    <xf numFmtId="41" fontId="0" fillId="12" borderId="144" xfId="3" applyFont="1" applyFill="1" applyBorder="1">
      <alignment vertical="center"/>
    </xf>
    <xf numFmtId="0" fontId="0" fillId="5" borderId="145" xfId="0" applyFill="1" applyBorder="1">
      <alignment vertical="center"/>
    </xf>
    <xf numFmtId="3" fontId="5" fillId="0" borderId="71" xfId="2" applyNumberFormat="1" applyFont="1" applyFill="1" applyBorder="1" applyAlignment="1">
      <alignment horizontal="right" vertical="center"/>
    </xf>
    <xf numFmtId="3" fontId="5" fillId="0" borderId="72" xfId="2" applyNumberFormat="1" applyFont="1" applyFill="1" applyBorder="1" applyAlignment="1">
      <alignment horizontal="right" vertical="center" shrinkToFit="1"/>
    </xf>
    <xf numFmtId="3" fontId="5" fillId="0" borderId="72" xfId="2" applyNumberFormat="1" applyFont="1" applyFill="1" applyBorder="1" applyAlignment="1">
      <alignment horizontal="right" vertical="center"/>
    </xf>
    <xf numFmtId="3" fontId="5" fillId="0" borderId="148" xfId="2" applyNumberFormat="1" applyFont="1" applyFill="1" applyBorder="1" applyAlignment="1">
      <alignment horizontal="right" vertical="center" shrinkToFit="1"/>
    </xf>
    <xf numFmtId="41" fontId="2" fillId="12" borderId="138" xfId="3" applyFont="1" applyFill="1" applyBorder="1" applyAlignment="1">
      <alignment horizontal="right" vertical="center"/>
    </xf>
    <xf numFmtId="178" fontId="2" fillId="5" borderId="75" xfId="2" applyNumberFormat="1" applyFont="1" applyFill="1" applyBorder="1" applyAlignment="1">
      <alignment horizontal="right" vertical="center"/>
    </xf>
    <xf numFmtId="0" fontId="2" fillId="6" borderId="73" xfId="1" applyFont="1" applyFill="1" applyBorder="1" applyAlignment="1">
      <alignment horizontal="center" vertical="center"/>
    </xf>
    <xf numFmtId="176" fontId="5" fillId="0" borderId="71" xfId="2" applyNumberFormat="1" applyFont="1" applyFill="1" applyBorder="1" applyAlignment="1">
      <alignment vertical="center"/>
    </xf>
    <xf numFmtId="176" fontId="5" fillId="0" borderId="72" xfId="2" applyNumberFormat="1" applyFont="1" applyFill="1" applyBorder="1" applyAlignment="1">
      <alignment vertical="center" shrinkToFit="1"/>
    </xf>
    <xf numFmtId="176" fontId="5" fillId="0" borderId="72" xfId="1" applyNumberFormat="1" applyFont="1" applyBorder="1" applyAlignment="1">
      <alignment vertical="center"/>
    </xf>
    <xf numFmtId="0" fontId="5" fillId="0" borderId="72" xfId="1" applyFont="1" applyBorder="1" applyAlignment="1">
      <alignment vertical="center"/>
    </xf>
    <xf numFmtId="41" fontId="5" fillId="0" borderId="72" xfId="3" applyFont="1" applyBorder="1" applyAlignment="1">
      <alignment vertical="center"/>
    </xf>
    <xf numFmtId="0" fontId="0" fillId="0" borderId="72" xfId="0" applyBorder="1" applyAlignment="1">
      <alignment vertical="center"/>
    </xf>
    <xf numFmtId="41" fontId="0" fillId="0" borderId="72" xfId="3" applyFont="1" applyBorder="1">
      <alignment vertical="center"/>
    </xf>
    <xf numFmtId="0" fontId="0" fillId="0" borderId="72" xfId="0" applyBorder="1">
      <alignment vertical="center"/>
    </xf>
    <xf numFmtId="41" fontId="0" fillId="0" borderId="73" xfId="3" applyFont="1" applyBorder="1">
      <alignment vertical="center"/>
    </xf>
    <xf numFmtId="41" fontId="0" fillId="0" borderId="74" xfId="3" applyFont="1" applyBorder="1">
      <alignment vertical="center"/>
    </xf>
    <xf numFmtId="0" fontId="0" fillId="0" borderId="74" xfId="0" applyBorder="1">
      <alignment vertical="center"/>
    </xf>
    <xf numFmtId="3" fontId="0" fillId="0" borderId="74" xfId="0" applyNumberFormat="1" applyBorder="1">
      <alignment vertical="center"/>
    </xf>
    <xf numFmtId="41" fontId="24" fillId="0" borderId="43" xfId="7" applyFont="1" applyFill="1" applyBorder="1" applyAlignment="1">
      <alignment horizontal="right" vertical="center"/>
    </xf>
    <xf numFmtId="41" fontId="24" fillId="0" borderId="1" xfId="7" applyFont="1" applyFill="1" applyBorder="1" applyAlignment="1">
      <alignment horizontal="right" vertical="center"/>
    </xf>
    <xf numFmtId="41" fontId="24" fillId="13" borderId="1" xfId="7" applyFont="1" applyFill="1" applyBorder="1" applyAlignment="1">
      <alignment horizontal="center" vertical="center" shrinkToFit="1"/>
    </xf>
    <xf numFmtId="0" fontId="2" fillId="6" borderId="33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 shrinkToFit="1"/>
    </xf>
    <xf numFmtId="0" fontId="2" fillId="7" borderId="2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 wrapText="1" shrinkToFit="1"/>
    </xf>
    <xf numFmtId="0" fontId="2" fillId="7" borderId="2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 wrapText="1" shrinkToFit="1"/>
    </xf>
    <xf numFmtId="0" fontId="2" fillId="7" borderId="33" xfId="1" applyFont="1" applyFill="1" applyBorder="1" applyAlignment="1">
      <alignment horizontal="center" vertical="center" shrinkToFit="1"/>
    </xf>
    <xf numFmtId="0" fontId="2" fillId="6" borderId="33" xfId="1" applyFont="1" applyFill="1" applyBorder="1" applyAlignment="1">
      <alignment horizontal="center" vertical="center"/>
    </xf>
    <xf numFmtId="176" fontId="5" fillId="0" borderId="11" xfId="2" applyNumberFormat="1" applyFont="1" applyFill="1" applyBorder="1" applyAlignment="1">
      <alignment vertical="center" shrinkToFit="1"/>
    </xf>
    <xf numFmtId="179" fontId="2" fillId="5" borderId="12" xfId="3" applyNumberFormat="1" applyFont="1" applyFill="1" applyBorder="1" applyAlignment="1">
      <alignment horizontal="right" vertical="center"/>
    </xf>
    <xf numFmtId="176" fontId="5" fillId="0" borderId="9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41" fontId="5" fillId="0" borderId="11" xfId="3" applyFont="1" applyBorder="1" applyAlignment="1">
      <alignment vertical="center"/>
    </xf>
    <xf numFmtId="0" fontId="0" fillId="0" borderId="9" xfId="0" applyBorder="1" applyAlignment="1">
      <alignment vertical="center"/>
    </xf>
    <xf numFmtId="41" fontId="0" fillId="0" borderId="11" xfId="3" applyFont="1" applyBorder="1">
      <alignment vertical="center"/>
    </xf>
    <xf numFmtId="41" fontId="0" fillId="0" borderId="6" xfId="3" applyFont="1" applyBorder="1">
      <alignment vertical="center"/>
    </xf>
    <xf numFmtId="3" fontId="0" fillId="0" borderId="6" xfId="0" applyNumberFormat="1" applyBorder="1">
      <alignment vertical="center"/>
    </xf>
    <xf numFmtId="0" fontId="0" fillId="0" borderId="9" xfId="0" applyBorder="1">
      <alignment vertical="center"/>
    </xf>
    <xf numFmtId="41" fontId="0" fillId="0" borderId="5" xfId="3" applyFont="1" applyBorder="1">
      <alignment vertical="center"/>
    </xf>
    <xf numFmtId="41" fontId="5" fillId="2" borderId="108" xfId="3" applyFont="1" applyFill="1" applyBorder="1" applyAlignment="1">
      <alignment horizontal="center" vertical="center" shrinkToFit="1"/>
    </xf>
    <xf numFmtId="3" fontId="0" fillId="0" borderId="11" xfId="0" applyNumberFormat="1" applyBorder="1">
      <alignment vertical="center"/>
    </xf>
    <xf numFmtId="0" fontId="0" fillId="0" borderId="123" xfId="0" applyBorder="1">
      <alignment vertical="center"/>
    </xf>
    <xf numFmtId="0" fontId="0" fillId="0" borderId="0" xfId="0" applyFill="1" applyBorder="1">
      <alignment vertical="center"/>
    </xf>
    <xf numFmtId="177" fontId="2" fillId="5" borderId="113" xfId="2" applyNumberFormat="1" applyFont="1" applyFill="1" applyBorder="1" applyAlignment="1">
      <alignment horizontal="right" vertical="center"/>
    </xf>
    <xf numFmtId="3" fontId="0" fillId="0" borderId="126" xfId="0" applyNumberFormat="1" applyBorder="1">
      <alignment vertical="center"/>
    </xf>
    <xf numFmtId="41" fontId="0" fillId="0" borderId="0" xfId="3" applyFont="1" applyFill="1" applyBorder="1">
      <alignment vertical="center"/>
    </xf>
    <xf numFmtId="177" fontId="2" fillId="4" borderId="113" xfId="2" applyNumberFormat="1" applyFont="1" applyFill="1" applyBorder="1" applyAlignment="1">
      <alignment horizontal="right" vertical="center"/>
    </xf>
    <xf numFmtId="3" fontId="5" fillId="0" borderId="112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176" fontId="5" fillId="2" borderId="0" xfId="3" applyNumberFormat="1" applyFont="1" applyFill="1" applyBorder="1" applyAlignment="1">
      <alignment horizontal="center" vertical="center" shrinkToFit="1"/>
    </xf>
    <xf numFmtId="177" fontId="2" fillId="5" borderId="0" xfId="2" applyNumberFormat="1" applyFont="1" applyFill="1" applyBorder="1" applyAlignment="1">
      <alignment horizontal="right" vertical="center"/>
    </xf>
    <xf numFmtId="178" fontId="2" fillId="4" borderId="113" xfId="2" applyNumberFormat="1" applyFont="1" applyFill="1" applyBorder="1" applyAlignment="1">
      <alignment horizontal="right" vertical="center"/>
    </xf>
    <xf numFmtId="41" fontId="0" fillId="0" borderId="112" xfId="3" applyFont="1" applyBorder="1">
      <alignment vertical="center"/>
    </xf>
    <xf numFmtId="41" fontId="0" fillId="0" borderId="0" xfId="3" applyFont="1" applyBorder="1">
      <alignment vertical="center"/>
    </xf>
    <xf numFmtId="3" fontId="0" fillId="0" borderId="0" xfId="0" applyNumberFormat="1" applyBorder="1">
      <alignment vertical="center"/>
    </xf>
    <xf numFmtId="0" fontId="0" fillId="0" borderId="162" xfId="0" applyBorder="1">
      <alignment vertical="center"/>
    </xf>
    <xf numFmtId="41" fontId="0" fillId="0" borderId="163" xfId="3" applyFont="1" applyBorder="1">
      <alignment vertical="center"/>
    </xf>
    <xf numFmtId="0" fontId="0" fillId="0" borderId="163" xfId="0" applyBorder="1">
      <alignment vertical="center"/>
    </xf>
    <xf numFmtId="0" fontId="4" fillId="5" borderId="88" xfId="0" applyFont="1" applyFill="1" applyBorder="1" applyAlignment="1">
      <alignment horizontal="center" vertical="center"/>
    </xf>
    <xf numFmtId="178" fontId="2" fillId="5" borderId="14" xfId="2" applyNumberFormat="1" applyFont="1" applyFill="1" applyBorder="1" applyAlignment="1">
      <alignment horizontal="right" vertical="center"/>
    </xf>
    <xf numFmtId="0" fontId="0" fillId="5" borderId="13" xfId="0" applyFill="1" applyBorder="1">
      <alignment vertical="center"/>
    </xf>
    <xf numFmtId="0" fontId="4" fillId="5" borderId="89" xfId="0" applyFont="1" applyFill="1" applyBorder="1" applyAlignment="1">
      <alignment horizontal="center" vertical="center"/>
    </xf>
    <xf numFmtId="41" fontId="5" fillId="5" borderId="3" xfId="3" applyFont="1" applyFill="1" applyBorder="1" applyAlignment="1">
      <alignment horizontal="right" vertical="center" shrinkToFit="1"/>
    </xf>
    <xf numFmtId="41" fontId="0" fillId="5" borderId="15" xfId="3" applyFont="1" applyFill="1" applyBorder="1">
      <alignment vertical="center"/>
    </xf>
    <xf numFmtId="41" fontId="0" fillId="5" borderId="3" xfId="3" applyFont="1" applyFill="1" applyBorder="1">
      <alignment vertical="center"/>
    </xf>
    <xf numFmtId="0" fontId="4" fillId="5" borderId="90" xfId="0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shrinkToFit="1"/>
    </xf>
    <xf numFmtId="41" fontId="5" fillId="0" borderId="6" xfId="3" applyFont="1" applyFill="1" applyBorder="1" applyAlignment="1">
      <alignment horizontal="center" vertical="center" shrinkToFit="1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shrinkToFit="1"/>
    </xf>
    <xf numFmtId="3" fontId="0" fillId="0" borderId="72" xfId="0" applyNumberFormat="1" applyBorder="1">
      <alignment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shrinkToFit="1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shrinkToFit="1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177" fontId="2" fillId="12" borderId="76" xfId="2" applyNumberFormat="1" applyFont="1" applyFill="1" applyBorder="1" applyAlignment="1">
      <alignment horizontal="right" vertical="center"/>
    </xf>
    <xf numFmtId="41" fontId="5" fillId="0" borderId="0" xfId="3" applyFont="1" applyFill="1" applyBorder="1" applyAlignment="1">
      <alignment horizontal="center" vertical="center" shrinkToFit="1"/>
    </xf>
    <xf numFmtId="41" fontId="5" fillId="0" borderId="0" xfId="3" applyFont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shrinkToFit="1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41" fontId="5" fillId="0" borderId="41" xfId="3" applyFont="1" applyFill="1" applyBorder="1" applyAlignment="1">
      <alignment horizontal="right" vertical="center"/>
    </xf>
    <xf numFmtId="41" fontId="5" fillId="0" borderId="71" xfId="3" applyFont="1" applyFill="1" applyBorder="1" applyAlignment="1">
      <alignment horizontal="right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shrinkToFit="1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shrinkToFit="1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6" borderId="74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wrapText="1" shrinkToFi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 wrapText="1" shrinkToFit="1"/>
    </xf>
    <xf numFmtId="0" fontId="2" fillId="7" borderId="33" xfId="1" applyFont="1" applyFill="1" applyBorder="1" applyAlignment="1">
      <alignment horizontal="center" vertical="center" wrapText="1" shrinkToFit="1"/>
    </xf>
    <xf numFmtId="0" fontId="2" fillId="7" borderId="7" xfId="1" applyFont="1" applyFill="1" applyBorder="1" applyAlignment="1">
      <alignment horizontal="center" vertical="center" wrapText="1"/>
    </xf>
    <xf numFmtId="0" fontId="2" fillId="7" borderId="32" xfId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shrinkToFit="1"/>
    </xf>
    <xf numFmtId="0" fontId="2" fillId="7" borderId="33" xfId="1" applyFont="1" applyFill="1" applyBorder="1" applyAlignment="1">
      <alignment horizontal="center" vertical="center" shrinkToFit="1"/>
    </xf>
    <xf numFmtId="0" fontId="2" fillId="7" borderId="95" xfId="1" applyFont="1" applyFill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 wrapText="1"/>
    </xf>
    <xf numFmtId="0" fontId="2" fillId="7" borderId="33" xfId="1" applyFont="1" applyFill="1" applyBorder="1" applyAlignment="1">
      <alignment horizontal="center" vertical="center" wrapText="1"/>
    </xf>
    <xf numFmtId="0" fontId="12" fillId="9" borderId="25" xfId="1" applyFont="1" applyFill="1" applyBorder="1" applyAlignment="1">
      <alignment horizontal="center" vertical="center"/>
    </xf>
    <xf numFmtId="0" fontId="12" fillId="9" borderId="26" xfId="1" applyFont="1" applyFill="1" applyBorder="1" applyAlignment="1">
      <alignment horizontal="center" vertical="center"/>
    </xf>
    <xf numFmtId="0" fontId="12" fillId="9" borderId="27" xfId="1" applyFont="1" applyFill="1" applyBorder="1" applyAlignment="1">
      <alignment horizontal="center" vertical="center"/>
    </xf>
    <xf numFmtId="0" fontId="12" fillId="9" borderId="15" xfId="1" applyFont="1" applyFill="1" applyBorder="1" applyAlignment="1">
      <alignment horizontal="center" vertical="center"/>
    </xf>
    <xf numFmtId="0" fontId="12" fillId="9" borderId="3" xfId="1" applyFont="1" applyFill="1" applyBorder="1" applyAlignment="1">
      <alignment horizontal="center" vertical="center"/>
    </xf>
    <xf numFmtId="0" fontId="12" fillId="9" borderId="16" xfId="1" applyFont="1" applyFill="1" applyBorder="1" applyAlignment="1">
      <alignment horizontal="center" vertical="center"/>
    </xf>
    <xf numFmtId="0" fontId="12" fillId="9" borderId="17" xfId="1" applyFont="1" applyFill="1" applyBorder="1" applyAlignment="1">
      <alignment horizontal="center" vertical="center"/>
    </xf>
    <xf numFmtId="0" fontId="12" fillId="9" borderId="18" xfId="1" applyFont="1" applyFill="1" applyBorder="1" applyAlignment="1">
      <alignment horizontal="center" vertical="center"/>
    </xf>
    <xf numFmtId="0" fontId="12" fillId="9" borderId="19" xfId="1" applyFont="1" applyFill="1" applyBorder="1" applyAlignment="1">
      <alignment horizontal="center" vertical="center"/>
    </xf>
    <xf numFmtId="14" fontId="5" fillId="0" borderId="28" xfId="1" applyNumberFormat="1" applyFont="1" applyFill="1" applyBorder="1" applyAlignment="1">
      <alignment horizontal="center" vertical="center"/>
    </xf>
    <xf numFmtId="14" fontId="5" fillId="0" borderId="11" xfId="1" applyNumberFormat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14" fontId="5" fillId="0" borderId="9" xfId="1" applyNumberFormat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14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1" fillId="6" borderId="24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wrapText="1"/>
    </xf>
    <xf numFmtId="0" fontId="2" fillId="6" borderId="33" xfId="1" applyFont="1" applyFill="1" applyBorder="1" applyAlignment="1">
      <alignment horizontal="center" vertical="center" wrapText="1"/>
    </xf>
    <xf numFmtId="0" fontId="6" fillId="7" borderId="35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/>
    </xf>
    <xf numFmtId="0" fontId="6" fillId="7" borderId="40" xfId="1" applyFont="1" applyFill="1" applyBorder="1" applyAlignment="1">
      <alignment horizontal="center" vertical="center"/>
    </xf>
    <xf numFmtId="0" fontId="8" fillId="7" borderId="91" xfId="1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8" fillId="7" borderId="95" xfId="1" applyFont="1" applyFill="1" applyBorder="1" applyAlignment="1">
      <alignment horizontal="center" vertical="center"/>
    </xf>
    <xf numFmtId="0" fontId="2" fillId="7" borderId="97" xfId="0" applyFont="1" applyFill="1" applyBorder="1" applyAlignment="1">
      <alignment horizontal="center" vertical="center"/>
    </xf>
    <xf numFmtId="0" fontId="2" fillId="7" borderId="98" xfId="0" applyFont="1" applyFill="1" applyBorder="1" applyAlignment="1">
      <alignment horizontal="center" vertical="center"/>
    </xf>
    <xf numFmtId="0" fontId="2" fillId="7" borderId="99" xfId="0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 wrapText="1"/>
    </xf>
    <xf numFmtId="0" fontId="2" fillId="7" borderId="34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center" vertical="center"/>
    </xf>
    <xf numFmtId="0" fontId="2" fillId="7" borderId="38" xfId="1" applyFont="1" applyFill="1" applyBorder="1" applyAlignment="1">
      <alignment horizontal="center" vertical="center"/>
    </xf>
    <xf numFmtId="0" fontId="2" fillId="7" borderId="39" xfId="1" applyFont="1" applyFill="1" applyBorder="1" applyAlignment="1">
      <alignment horizontal="center" vertical="center"/>
    </xf>
    <xf numFmtId="0" fontId="2" fillId="7" borderId="86" xfId="1" applyFont="1" applyFill="1" applyBorder="1" applyAlignment="1">
      <alignment horizontal="center" vertical="center"/>
    </xf>
    <xf numFmtId="0" fontId="2" fillId="7" borderId="8" xfId="1" applyNumberFormat="1" applyFont="1" applyFill="1" applyBorder="1" applyAlignment="1">
      <alignment horizontal="center" vertical="center" wrapText="1"/>
    </xf>
    <xf numFmtId="0" fontId="2" fillId="7" borderId="34" xfId="1" applyNumberFormat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6" borderId="34" xfId="1" applyFon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/>
    </xf>
    <xf numFmtId="0" fontId="2" fillId="6" borderId="7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wrapText="1" shrinkToFit="1"/>
    </xf>
    <xf numFmtId="0" fontId="2" fillId="6" borderId="33" xfId="1" applyFont="1" applyFill="1" applyBorder="1" applyAlignment="1">
      <alignment horizontal="center" vertical="center" wrapText="1" shrinkToFit="1"/>
    </xf>
    <xf numFmtId="0" fontId="2" fillId="6" borderId="37" xfId="1" applyFont="1" applyFill="1" applyBorder="1" applyAlignment="1">
      <alignment horizontal="center" vertical="center"/>
    </xf>
    <xf numFmtId="0" fontId="2" fillId="6" borderId="38" xfId="1" applyFont="1" applyFill="1" applyBorder="1" applyAlignment="1">
      <alignment horizontal="center" vertical="center"/>
    </xf>
    <xf numFmtId="0" fontId="2" fillId="6" borderId="39" xfId="1" applyFont="1" applyFill="1" applyBorder="1" applyAlignment="1">
      <alignment horizontal="center" vertical="center"/>
    </xf>
    <xf numFmtId="0" fontId="2" fillId="6" borderId="7" xfId="1" applyFont="1" applyFill="1" applyBorder="1" applyAlignment="1">
      <alignment horizontal="center" vertical="center" wrapText="1"/>
    </xf>
    <xf numFmtId="0" fontId="2" fillId="6" borderId="32" xfId="1" applyFont="1" applyFill="1" applyBorder="1" applyAlignment="1">
      <alignment horizontal="center" vertical="center" wrapText="1"/>
    </xf>
    <xf numFmtId="0" fontId="2" fillId="6" borderId="33" xfId="1" applyFont="1" applyFill="1" applyBorder="1" applyAlignment="1">
      <alignment horizontal="center" vertical="center"/>
    </xf>
    <xf numFmtId="0" fontId="2" fillId="6" borderId="8" xfId="1" applyNumberFormat="1" applyFont="1" applyFill="1" applyBorder="1" applyAlignment="1">
      <alignment horizontal="center" vertical="center" wrapText="1"/>
    </xf>
    <xf numFmtId="0" fontId="2" fillId="6" borderId="34" xfId="1" applyNumberFormat="1" applyFont="1" applyFill="1" applyBorder="1" applyAlignment="1">
      <alignment horizontal="center" vertical="center" wrapText="1"/>
    </xf>
    <xf numFmtId="0" fontId="2" fillId="6" borderId="97" xfId="1" applyFont="1" applyFill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8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11" borderId="77" xfId="0" applyFont="1" applyFill="1" applyBorder="1" applyAlignment="1">
      <alignment horizontal="center" vertical="center"/>
    </xf>
    <xf numFmtId="0" fontId="12" fillId="11" borderId="78" xfId="0" applyFont="1" applyFill="1" applyBorder="1" applyAlignment="1">
      <alignment horizontal="center" vertical="center"/>
    </xf>
    <xf numFmtId="0" fontId="12" fillId="10" borderId="72" xfId="0" applyFont="1" applyFill="1" applyBorder="1" applyAlignment="1">
      <alignment horizontal="center" vertical="center" textRotation="91" wrapText="1"/>
    </xf>
    <xf numFmtId="0" fontId="12" fillId="11" borderId="73" xfId="0" applyFont="1" applyFill="1" applyBorder="1" applyAlignment="1">
      <alignment horizontal="center" vertical="center"/>
    </xf>
    <xf numFmtId="0" fontId="12" fillId="11" borderId="74" xfId="0" applyFont="1" applyFill="1" applyBorder="1" applyAlignment="1">
      <alignment horizontal="center" vertical="center"/>
    </xf>
    <xf numFmtId="0" fontId="12" fillId="7" borderId="70" xfId="0" applyFont="1" applyFill="1" applyBorder="1" applyAlignment="1">
      <alignment horizontal="center" vertical="center" textRotation="91"/>
    </xf>
    <xf numFmtId="0" fontId="12" fillId="7" borderId="71" xfId="0" applyFont="1" applyFill="1" applyBorder="1" applyAlignment="1">
      <alignment horizontal="center" vertical="center" textRotation="91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2" fillId="9" borderId="157" xfId="1" applyFont="1" applyFill="1" applyBorder="1" applyAlignment="1">
      <alignment horizontal="center" vertical="center"/>
    </xf>
    <xf numFmtId="0" fontId="12" fillId="9" borderId="89" xfId="1" applyFont="1" applyFill="1" applyBorder="1" applyAlignment="1">
      <alignment horizontal="center" vertical="center"/>
    </xf>
    <xf numFmtId="0" fontId="12" fillId="9" borderId="90" xfId="1" applyFont="1" applyFill="1" applyBorder="1" applyAlignment="1">
      <alignment horizontal="center" vertical="center"/>
    </xf>
    <xf numFmtId="0" fontId="11" fillId="6" borderId="158" xfId="1" applyFont="1" applyFill="1" applyBorder="1" applyAlignment="1">
      <alignment horizontal="center" vertical="center"/>
    </xf>
    <xf numFmtId="0" fontId="11" fillId="6" borderId="114" xfId="1" applyFont="1" applyFill="1" applyBorder="1" applyAlignment="1">
      <alignment horizontal="center" vertical="center"/>
    </xf>
    <xf numFmtId="0" fontId="11" fillId="6" borderId="159" xfId="1" applyFont="1" applyFill="1" applyBorder="1" applyAlignment="1">
      <alignment horizontal="center" vertical="center"/>
    </xf>
    <xf numFmtId="14" fontId="5" fillId="0" borderId="160" xfId="1" applyNumberFormat="1" applyFont="1" applyFill="1" applyBorder="1" applyAlignment="1">
      <alignment horizontal="center" vertical="center"/>
    </xf>
    <xf numFmtId="14" fontId="5" fillId="0" borderId="161" xfId="1" applyNumberFormat="1" applyFont="1" applyFill="1" applyBorder="1" applyAlignment="1">
      <alignment horizontal="center" vertical="center"/>
    </xf>
    <xf numFmtId="14" fontId="5" fillId="0" borderId="102" xfId="1" applyNumberFormat="1" applyFont="1" applyFill="1" applyBorder="1" applyAlignment="1">
      <alignment horizontal="center" vertical="center"/>
    </xf>
    <xf numFmtId="0" fontId="5" fillId="0" borderId="102" xfId="1" applyFont="1" applyFill="1" applyBorder="1" applyAlignment="1">
      <alignment horizontal="center" vertical="center"/>
    </xf>
    <xf numFmtId="0" fontId="5" fillId="0" borderId="161" xfId="1" applyFont="1" applyFill="1" applyBorder="1" applyAlignment="1">
      <alignment horizontal="center" vertical="center"/>
    </xf>
    <xf numFmtId="0" fontId="4" fillId="5" borderId="136" xfId="0" applyFont="1" applyFill="1" applyBorder="1" applyAlignment="1">
      <alignment horizontal="center" vertical="center"/>
    </xf>
    <xf numFmtId="0" fontId="4" fillId="5" borderId="137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14" fontId="5" fillId="12" borderId="1" xfId="1" applyNumberFormat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/>
    </xf>
    <xf numFmtId="14" fontId="5" fillId="12" borderId="42" xfId="1" applyNumberFormat="1" applyFont="1" applyFill="1" applyBorder="1" applyAlignment="1">
      <alignment horizontal="center" vertical="center"/>
    </xf>
    <xf numFmtId="0" fontId="5" fillId="12" borderId="42" xfId="1" applyFont="1" applyFill="1" applyBorder="1" applyAlignment="1">
      <alignment horizontal="center" vertical="center"/>
    </xf>
    <xf numFmtId="14" fontId="5" fillId="12" borderId="43" xfId="1" applyNumberFormat="1" applyFont="1" applyFill="1" applyBorder="1" applyAlignment="1">
      <alignment horizontal="center" vertical="center"/>
    </xf>
    <xf numFmtId="0" fontId="5" fillId="12" borderId="43" xfId="1" applyFont="1" applyFill="1" applyBorder="1" applyAlignment="1">
      <alignment horizontal="center" vertical="center"/>
    </xf>
    <xf numFmtId="14" fontId="5" fillId="0" borderId="43" xfId="1" applyNumberFormat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/>
    </xf>
    <xf numFmtId="0" fontId="12" fillId="9" borderId="136" xfId="1" applyFont="1" applyFill="1" applyBorder="1" applyAlignment="1">
      <alignment horizontal="center" vertical="center"/>
    </xf>
    <xf numFmtId="0" fontId="12" fillId="9" borderId="137" xfId="1" applyFont="1" applyFill="1" applyBorder="1" applyAlignment="1">
      <alignment horizontal="center" vertical="center"/>
    </xf>
    <xf numFmtId="0" fontId="12" fillId="9" borderId="143" xfId="1" applyFont="1" applyFill="1" applyBorder="1" applyAlignment="1">
      <alignment horizontal="center" vertical="center"/>
    </xf>
    <xf numFmtId="0" fontId="12" fillId="9" borderId="72" xfId="1" applyFont="1" applyFill="1" applyBorder="1" applyAlignment="1">
      <alignment horizontal="center" vertical="center"/>
    </xf>
    <xf numFmtId="0" fontId="12" fillId="9" borderId="1" xfId="1" applyFont="1" applyFill="1" applyBorder="1" applyAlignment="1">
      <alignment horizontal="center" vertical="center"/>
    </xf>
    <xf numFmtId="0" fontId="12" fillId="9" borderId="139" xfId="1" applyFont="1" applyFill="1" applyBorder="1" applyAlignment="1">
      <alignment horizontal="center" vertical="center"/>
    </xf>
    <xf numFmtId="0" fontId="12" fillId="9" borderId="73" xfId="1" applyFont="1" applyFill="1" applyBorder="1" applyAlignment="1">
      <alignment horizontal="center" vertical="center"/>
    </xf>
    <xf numFmtId="0" fontId="12" fillId="9" borderId="74" xfId="1" applyFont="1" applyFill="1" applyBorder="1" applyAlignment="1">
      <alignment horizontal="center" vertical="center"/>
    </xf>
    <xf numFmtId="0" fontId="12" fillId="9" borderId="140" xfId="1" applyFont="1" applyFill="1" applyBorder="1" applyAlignment="1">
      <alignment horizontal="center" vertical="center"/>
    </xf>
    <xf numFmtId="0" fontId="11" fillId="6" borderId="150" xfId="1" applyFont="1" applyFill="1" applyBorder="1" applyAlignment="1">
      <alignment horizontal="center" vertical="center"/>
    </xf>
    <xf numFmtId="0" fontId="11" fillId="6" borderId="151" xfId="1" applyFont="1" applyFill="1" applyBorder="1" applyAlignment="1">
      <alignment horizontal="center" vertical="center"/>
    </xf>
    <xf numFmtId="0" fontId="11" fillId="6" borderId="152" xfId="1" applyFont="1" applyFill="1" applyBorder="1" applyAlignment="1">
      <alignment horizontal="center" vertical="center"/>
    </xf>
    <xf numFmtId="0" fontId="6" fillId="7" borderId="155" xfId="1" applyFont="1" applyFill="1" applyBorder="1" applyAlignment="1">
      <alignment horizontal="center" vertical="center"/>
    </xf>
    <xf numFmtId="0" fontId="6" fillId="7" borderId="66" xfId="1" applyFont="1" applyFill="1" applyBorder="1" applyAlignment="1">
      <alignment horizontal="center" vertical="center"/>
    </xf>
    <xf numFmtId="0" fontId="6" fillId="7" borderId="156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74" xfId="1" applyFont="1" applyFill="1" applyBorder="1" applyAlignment="1">
      <alignment horizontal="center" vertical="center" wrapText="1"/>
    </xf>
    <xf numFmtId="0" fontId="2" fillId="6" borderId="69" xfId="1" applyFont="1" applyFill="1" applyBorder="1" applyAlignment="1">
      <alignment horizontal="center" vertical="center" wrapText="1"/>
    </xf>
    <xf numFmtId="0" fontId="2" fillId="6" borderId="75" xfId="1" applyFont="1" applyFill="1" applyBorder="1" applyAlignment="1">
      <alignment horizontal="center" vertical="center" wrapText="1"/>
    </xf>
    <xf numFmtId="0" fontId="2" fillId="7" borderId="72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74" xfId="1" applyFont="1" applyFill="1" applyBorder="1" applyAlignment="1">
      <alignment horizontal="center" vertical="center"/>
    </xf>
    <xf numFmtId="0" fontId="2" fillId="7" borderId="69" xfId="1" applyFont="1" applyFill="1" applyBorder="1" applyAlignment="1">
      <alignment horizontal="center" vertical="center" wrapText="1"/>
    </xf>
    <xf numFmtId="0" fontId="2" fillId="7" borderId="75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 shrinkToFit="1"/>
    </xf>
    <xf numFmtId="0" fontId="2" fillId="6" borderId="74" xfId="1" applyFont="1" applyFill="1" applyBorder="1" applyAlignment="1">
      <alignment horizontal="center" vertical="center" wrapText="1" shrinkToFit="1"/>
    </xf>
    <xf numFmtId="0" fontId="2" fillId="6" borderId="72" xfId="1" applyFont="1" applyFill="1" applyBorder="1" applyAlignment="1">
      <alignment horizontal="center" vertical="center" wrapText="1"/>
    </xf>
    <xf numFmtId="0" fontId="2" fillId="6" borderId="73" xfId="1" applyFont="1" applyFill="1" applyBorder="1" applyAlignment="1">
      <alignment horizontal="center" vertical="center" wrapText="1"/>
    </xf>
    <xf numFmtId="0" fontId="2" fillId="6" borderId="74" xfId="1" applyFont="1" applyFill="1" applyBorder="1" applyAlignment="1">
      <alignment horizontal="center" vertical="center"/>
    </xf>
    <xf numFmtId="0" fontId="2" fillId="6" borderId="69" xfId="1" applyNumberFormat="1" applyFont="1" applyFill="1" applyBorder="1" applyAlignment="1">
      <alignment horizontal="center" vertical="center" wrapText="1"/>
    </xf>
    <xf numFmtId="0" fontId="2" fillId="6" borderId="75" xfId="1" applyNumberFormat="1" applyFont="1" applyFill="1" applyBorder="1" applyAlignment="1">
      <alignment horizontal="center" vertical="center" wrapText="1"/>
    </xf>
    <xf numFmtId="0" fontId="2" fillId="6" borderId="72" xfId="1" applyFont="1" applyFill="1" applyBorder="1" applyAlignment="1">
      <alignment horizontal="center" vertical="center"/>
    </xf>
    <xf numFmtId="0" fontId="2" fillId="7" borderId="144" xfId="1" applyFont="1" applyFill="1" applyBorder="1" applyAlignment="1">
      <alignment horizontal="center" vertical="center"/>
    </xf>
    <xf numFmtId="0" fontId="2" fillId="7" borderId="145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wrapText="1" shrinkToFit="1"/>
    </xf>
    <xf numFmtId="0" fontId="11" fillId="6" borderId="149" xfId="0" applyFont="1" applyFill="1" applyBorder="1" applyAlignment="1">
      <alignment horizontal="center" vertical="center"/>
    </xf>
    <xf numFmtId="0" fontId="11" fillId="6" borderId="66" xfId="0" applyFont="1" applyFill="1" applyBorder="1" applyAlignment="1">
      <alignment horizontal="center" vertical="center"/>
    </xf>
    <xf numFmtId="0" fontId="11" fillId="6" borderId="156" xfId="0" applyFont="1" applyFill="1" applyBorder="1" applyAlignment="1">
      <alignment horizontal="center" vertical="center"/>
    </xf>
    <xf numFmtId="0" fontId="2" fillId="7" borderId="136" xfId="1" applyFont="1" applyFill="1" applyBorder="1" applyAlignment="1">
      <alignment horizontal="center" vertical="center"/>
    </xf>
    <xf numFmtId="0" fontId="2" fillId="7" borderId="137" xfId="1" applyFont="1" applyFill="1" applyBorder="1" applyAlignment="1">
      <alignment horizontal="center" vertical="center"/>
    </xf>
    <xf numFmtId="0" fontId="2" fillId="7" borderId="138" xfId="1" applyFont="1" applyFill="1" applyBorder="1" applyAlignment="1">
      <alignment horizontal="center" vertical="center"/>
    </xf>
    <xf numFmtId="0" fontId="2" fillId="7" borderId="66" xfId="1" applyFont="1" applyFill="1" applyBorder="1" applyAlignment="1">
      <alignment horizontal="center" vertical="center"/>
    </xf>
    <xf numFmtId="0" fontId="2" fillId="6" borderId="136" xfId="1" applyFont="1" applyFill="1" applyBorder="1" applyAlignment="1">
      <alignment horizontal="center" vertical="center"/>
    </xf>
    <xf numFmtId="0" fontId="2" fillId="6" borderId="137" xfId="1" applyFont="1" applyFill="1" applyBorder="1" applyAlignment="1">
      <alignment horizontal="center" vertical="center"/>
    </xf>
    <xf numFmtId="0" fontId="2" fillId="6" borderId="138" xfId="1" applyFont="1" applyFill="1" applyBorder="1" applyAlignment="1">
      <alignment horizontal="center" vertical="center"/>
    </xf>
    <xf numFmtId="0" fontId="21" fillId="6" borderId="136" xfId="0" applyFont="1" applyFill="1" applyBorder="1" applyAlignment="1">
      <alignment horizontal="center" vertical="center"/>
    </xf>
    <xf numFmtId="0" fontId="21" fillId="6" borderId="137" xfId="0" applyFont="1" applyFill="1" applyBorder="1" applyAlignment="1">
      <alignment horizontal="center" vertical="center"/>
    </xf>
    <xf numFmtId="0" fontId="21" fillId="6" borderId="138" xfId="0" applyFont="1" applyFill="1" applyBorder="1" applyAlignment="1">
      <alignment horizontal="center" vertical="center"/>
    </xf>
    <xf numFmtId="0" fontId="2" fillId="7" borderId="72" xfId="1" applyFont="1" applyFill="1" applyBorder="1" applyAlignment="1">
      <alignment horizontal="center" vertical="center" wrapText="1"/>
    </xf>
    <xf numFmtId="0" fontId="2" fillId="7" borderId="73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shrinkToFit="1"/>
    </xf>
    <xf numFmtId="0" fontId="2" fillId="7" borderId="74" xfId="1" applyFont="1" applyFill="1" applyBorder="1" applyAlignment="1">
      <alignment horizontal="center" vertical="center" shrinkToFit="1"/>
    </xf>
    <xf numFmtId="0" fontId="2" fillId="7" borderId="69" xfId="1" applyNumberFormat="1" applyFont="1" applyFill="1" applyBorder="1" applyAlignment="1">
      <alignment horizontal="center" vertical="center" wrapText="1"/>
    </xf>
    <xf numFmtId="0" fontId="2" fillId="7" borderId="75" xfId="1" applyNumberFormat="1" applyFont="1" applyFill="1" applyBorder="1" applyAlignment="1">
      <alignment horizontal="center" vertical="center" wrapText="1"/>
    </xf>
    <xf numFmtId="0" fontId="8" fillId="7" borderId="72" xfId="1" applyFont="1" applyFill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2" fillId="7" borderId="139" xfId="0" applyFont="1" applyFill="1" applyBorder="1" applyAlignment="1">
      <alignment horizontal="center" vertical="center"/>
    </xf>
    <xf numFmtId="0" fontId="2" fillId="7" borderId="14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6" fillId="5" borderId="66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67" xfId="0" applyFont="1" applyFill="1" applyBorder="1" applyAlignment="1">
      <alignment horizontal="center" vertical="center" wrapText="1"/>
    </xf>
    <xf numFmtId="0" fontId="20" fillId="6" borderId="42" xfId="0" applyFont="1" applyFill="1" applyBorder="1" applyAlignment="1">
      <alignment horizontal="center" vertical="center" wrapText="1"/>
    </xf>
    <xf numFmtId="0" fontId="20" fillId="6" borderId="67" xfId="0" applyFont="1" applyFill="1" applyBorder="1" applyAlignment="1">
      <alignment horizontal="center" vertical="center" wrapText="1"/>
    </xf>
    <xf numFmtId="0" fontId="19" fillId="6" borderId="66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5" borderId="66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 textRotation="255"/>
    </xf>
    <xf numFmtId="0" fontId="15" fillId="5" borderId="58" xfId="0" applyFont="1" applyFill="1" applyBorder="1" applyAlignment="1">
      <alignment horizontal="center" vertical="center" textRotation="255"/>
    </xf>
    <xf numFmtId="0" fontId="15" fillId="5" borderId="61" xfId="0" applyFont="1" applyFill="1" applyBorder="1" applyAlignment="1">
      <alignment horizontal="center" vertical="center" textRotation="255"/>
    </xf>
    <xf numFmtId="0" fontId="18" fillId="5" borderId="59" xfId="0" applyFont="1" applyFill="1" applyBorder="1" applyAlignment="1">
      <alignment horizontal="center" vertical="center" textRotation="255"/>
    </xf>
    <xf numFmtId="0" fontId="5" fillId="5" borderId="60" xfId="0" applyFont="1" applyFill="1" applyBorder="1" applyAlignment="1">
      <alignment horizontal="center" vertical="center" textRotation="255"/>
    </xf>
    <xf numFmtId="0" fontId="2" fillId="7" borderId="144" xfId="1" applyFont="1" applyFill="1" applyBorder="1" applyAlignment="1">
      <alignment horizontal="center" vertical="center" wrapText="1"/>
    </xf>
    <xf numFmtId="0" fontId="7" fillId="7" borderId="74" xfId="1" applyFont="1" applyFill="1" applyBorder="1" applyAlignment="1">
      <alignment horizontal="center" vertical="center" wrapText="1" shrinkToFit="1"/>
    </xf>
    <xf numFmtId="0" fontId="8" fillId="7" borderId="74" xfId="1" applyFont="1" applyFill="1" applyBorder="1" applyAlignment="1">
      <alignment horizontal="center" vertical="center" wrapText="1" shrinkToFit="1"/>
    </xf>
    <xf numFmtId="0" fontId="2" fillId="7" borderId="74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7" borderId="73" xfId="1" applyFont="1" applyFill="1" applyBorder="1" applyAlignment="1">
      <alignment horizontal="center" vertical="center" wrapText="1" shrinkToFit="1"/>
    </xf>
  </cellXfs>
  <cellStyles count="8">
    <cellStyle name="쉼표 [0]" xfId="3" builtinId="6"/>
    <cellStyle name="쉼표 [0] 2" xfId="2"/>
    <cellStyle name="쉼표 [0] 2 2" xfId="6"/>
    <cellStyle name="쉼표 [0] 3" xfId="7"/>
    <cellStyle name="표준" xfId="0" builtinId="0"/>
    <cellStyle name="표준 2" xfId="1"/>
    <cellStyle name="표준 2 2" xfId="5"/>
    <cellStyle name="표준 3" xfId="4"/>
  </cellStyles>
  <dxfs count="0"/>
  <tableStyles count="0" defaultTableStyle="TableStyleMedium2" defaultPivotStyle="PivotStyleLight16"/>
  <colors>
    <mruColors>
      <color rgb="FFBAFCC2"/>
      <color rgb="FF93FB9F"/>
      <color rgb="FFDBE646"/>
      <color rgb="FFF2F6BC"/>
      <color rgb="FFFFFF66"/>
      <color rgb="FF00FF00"/>
      <color rgb="FFFA6D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0"/>
  <sheetViews>
    <sheetView topLeftCell="T1" zoomScale="85" zoomScaleNormal="85" workbookViewId="0">
      <selection activeCell="E12" sqref="E12"/>
    </sheetView>
  </sheetViews>
  <sheetFormatPr defaultRowHeight="16.5"/>
  <cols>
    <col min="1" max="1" width="9.75" bestFit="1" customWidth="1"/>
    <col min="2" max="2" width="4.125" bestFit="1" customWidth="1"/>
    <col min="3" max="3" width="4.75" bestFit="1" customWidth="1"/>
    <col min="4" max="4" width="16.75" customWidth="1"/>
    <col min="5" max="5" width="8.375" bestFit="1" customWidth="1"/>
    <col min="6" max="7" width="7.125" bestFit="1" customWidth="1"/>
    <col min="8" max="8" width="12.125" bestFit="1" customWidth="1"/>
    <col min="9" max="9" width="8.375" bestFit="1" customWidth="1"/>
    <col min="10" max="11" width="8.375" customWidth="1"/>
    <col min="12" max="12" width="6.875" bestFit="1" customWidth="1"/>
    <col min="13" max="13" width="6.875" customWidth="1"/>
    <col min="14" max="15" width="8.375" customWidth="1"/>
    <col min="16" max="16" width="7" bestFit="1" customWidth="1"/>
    <col min="17" max="21" width="8.375" customWidth="1"/>
    <col min="22" max="22" width="11" bestFit="1" customWidth="1"/>
    <col min="23" max="23" width="6.375" customWidth="1"/>
    <col min="24" max="24" width="7.375" bestFit="1" customWidth="1"/>
    <col min="25" max="25" width="7.125" bestFit="1" customWidth="1"/>
    <col min="26" max="26" width="8.625" customWidth="1"/>
    <col min="27" max="27" width="8.375" bestFit="1" customWidth="1"/>
    <col min="28" max="29" width="7.125" bestFit="1" customWidth="1"/>
    <col min="30" max="30" width="12.125" bestFit="1" customWidth="1"/>
    <col min="31" max="32" width="9" customWidth="1"/>
    <col min="33" max="33" width="15.375" customWidth="1"/>
    <col min="34" max="34" width="13" customWidth="1"/>
    <col min="35" max="45" width="9" customWidth="1"/>
    <col min="46" max="46" width="12.125" customWidth="1"/>
  </cols>
  <sheetData>
    <row r="1" spans="1:46" ht="28.5" customHeight="1" thickBot="1">
      <c r="A1" s="405" t="s">
        <v>59</v>
      </c>
      <c r="B1" s="406"/>
      <c r="C1" s="407"/>
      <c r="D1" s="427" t="s">
        <v>60</v>
      </c>
      <c r="E1" s="432" t="s">
        <v>61</v>
      </c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4"/>
      <c r="AE1" s="454" t="s">
        <v>62</v>
      </c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/>
      <c r="AQ1" s="455"/>
      <c r="AR1" s="455"/>
      <c r="AS1" s="455"/>
      <c r="AT1" s="456"/>
    </row>
    <row r="2" spans="1:46" ht="24" customHeight="1">
      <c r="A2" s="408"/>
      <c r="B2" s="409"/>
      <c r="C2" s="410"/>
      <c r="D2" s="428"/>
      <c r="E2" s="443" t="s">
        <v>63</v>
      </c>
      <c r="F2" s="444"/>
      <c r="G2" s="444"/>
      <c r="H2" s="445"/>
      <c r="I2" s="443" t="s">
        <v>64</v>
      </c>
      <c r="J2" s="446"/>
      <c r="K2" s="446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5"/>
      <c r="AE2" s="461" t="s">
        <v>63</v>
      </c>
      <c r="AF2" s="462"/>
      <c r="AG2" s="463"/>
      <c r="AH2" s="451" t="s">
        <v>65</v>
      </c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3"/>
    </row>
    <row r="3" spans="1:46" ht="24" customHeight="1">
      <c r="A3" s="408"/>
      <c r="B3" s="409"/>
      <c r="C3" s="410"/>
      <c r="D3" s="428"/>
      <c r="E3" s="395" t="s">
        <v>0</v>
      </c>
      <c r="F3" s="391" t="s">
        <v>1</v>
      </c>
      <c r="G3" s="397" t="s">
        <v>2</v>
      </c>
      <c r="H3" s="447" t="s">
        <v>66</v>
      </c>
      <c r="I3" s="435" t="s">
        <v>3</v>
      </c>
      <c r="J3" s="400"/>
      <c r="K3" s="437" t="s">
        <v>4</v>
      </c>
      <c r="L3" s="400"/>
      <c r="M3" s="438" t="s">
        <v>67</v>
      </c>
      <c r="N3" s="391" t="s">
        <v>68</v>
      </c>
      <c r="O3" s="391"/>
      <c r="P3" s="391"/>
      <c r="Q3" s="391"/>
      <c r="R3" s="391"/>
      <c r="S3" s="391"/>
      <c r="T3" s="391"/>
      <c r="U3" s="391"/>
      <c r="V3" s="391"/>
      <c r="W3" s="391" t="s">
        <v>9</v>
      </c>
      <c r="X3" s="393" t="s">
        <v>10</v>
      </c>
      <c r="Y3" s="393" t="s">
        <v>69</v>
      </c>
      <c r="Z3" s="399" t="s">
        <v>70</v>
      </c>
      <c r="AA3" s="400"/>
      <c r="AB3" s="391" t="s">
        <v>1</v>
      </c>
      <c r="AC3" s="397" t="s">
        <v>2</v>
      </c>
      <c r="AD3" s="441" t="s">
        <v>71</v>
      </c>
      <c r="AE3" s="464" t="s">
        <v>72</v>
      </c>
      <c r="AF3" s="458" t="s">
        <v>73</v>
      </c>
      <c r="AG3" s="467" t="s">
        <v>66</v>
      </c>
      <c r="AH3" s="457" t="s">
        <v>74</v>
      </c>
      <c r="AI3" s="458"/>
      <c r="AJ3" s="457" t="s">
        <v>75</v>
      </c>
      <c r="AK3" s="458"/>
      <c r="AL3" s="469" t="s">
        <v>67</v>
      </c>
      <c r="AM3" s="458" t="s">
        <v>76</v>
      </c>
      <c r="AN3" s="458"/>
      <c r="AO3" s="430" t="s">
        <v>77</v>
      </c>
      <c r="AP3" s="459" t="s">
        <v>78</v>
      </c>
      <c r="AQ3" s="430" t="s">
        <v>79</v>
      </c>
      <c r="AR3" s="430" t="s">
        <v>80</v>
      </c>
      <c r="AS3" s="430" t="s">
        <v>81</v>
      </c>
      <c r="AT3" s="449" t="s">
        <v>71</v>
      </c>
    </row>
    <row r="4" spans="1:46" ht="24" customHeight="1">
      <c r="A4" s="408"/>
      <c r="B4" s="409"/>
      <c r="C4" s="410"/>
      <c r="D4" s="428"/>
      <c r="E4" s="395"/>
      <c r="F4" s="391"/>
      <c r="G4" s="397"/>
      <c r="H4" s="447"/>
      <c r="I4" s="436"/>
      <c r="J4" s="402"/>
      <c r="K4" s="401"/>
      <c r="L4" s="402"/>
      <c r="M4" s="439"/>
      <c r="N4" s="391" t="s">
        <v>82</v>
      </c>
      <c r="O4" s="391"/>
      <c r="P4" s="391"/>
      <c r="Q4" s="46" t="s">
        <v>5</v>
      </c>
      <c r="R4" s="391" t="s">
        <v>6</v>
      </c>
      <c r="S4" s="391"/>
      <c r="T4" s="46" t="s">
        <v>7</v>
      </c>
      <c r="U4" s="391" t="s">
        <v>8</v>
      </c>
      <c r="V4" s="403" t="s">
        <v>83</v>
      </c>
      <c r="W4" s="391"/>
      <c r="X4" s="393"/>
      <c r="Y4" s="393"/>
      <c r="Z4" s="401"/>
      <c r="AA4" s="402"/>
      <c r="AB4" s="391"/>
      <c r="AC4" s="397"/>
      <c r="AD4" s="441"/>
      <c r="AE4" s="464"/>
      <c r="AF4" s="458"/>
      <c r="AG4" s="467"/>
      <c r="AH4" s="457"/>
      <c r="AI4" s="458"/>
      <c r="AJ4" s="457"/>
      <c r="AK4" s="458"/>
      <c r="AL4" s="470"/>
      <c r="AM4" s="458"/>
      <c r="AN4" s="458"/>
      <c r="AO4" s="430"/>
      <c r="AP4" s="459"/>
      <c r="AQ4" s="430"/>
      <c r="AR4" s="430"/>
      <c r="AS4" s="430"/>
      <c r="AT4" s="449"/>
    </row>
    <row r="5" spans="1:46" ht="24" customHeight="1" thickBot="1">
      <c r="A5" s="411"/>
      <c r="B5" s="412"/>
      <c r="C5" s="413"/>
      <c r="D5" s="429"/>
      <c r="E5" s="396"/>
      <c r="F5" s="392"/>
      <c r="G5" s="398"/>
      <c r="H5" s="448"/>
      <c r="I5" s="100" t="s">
        <v>11</v>
      </c>
      <c r="J5" s="101" t="s">
        <v>84</v>
      </c>
      <c r="K5" s="101" t="s">
        <v>11</v>
      </c>
      <c r="L5" s="98" t="s">
        <v>84</v>
      </c>
      <c r="M5" s="440"/>
      <c r="N5" s="82" t="s">
        <v>11</v>
      </c>
      <c r="O5" s="82" t="s">
        <v>12</v>
      </c>
      <c r="P5" s="83" t="s">
        <v>13</v>
      </c>
      <c r="Q5" s="84" t="s">
        <v>14</v>
      </c>
      <c r="R5" s="85" t="s">
        <v>15</v>
      </c>
      <c r="S5" s="82" t="s">
        <v>16</v>
      </c>
      <c r="T5" s="86" t="s">
        <v>17</v>
      </c>
      <c r="U5" s="392"/>
      <c r="V5" s="404"/>
      <c r="W5" s="392"/>
      <c r="X5" s="394"/>
      <c r="Y5" s="394"/>
      <c r="Z5" s="99" t="s">
        <v>85</v>
      </c>
      <c r="AA5" s="86" t="s">
        <v>86</v>
      </c>
      <c r="AB5" s="392"/>
      <c r="AC5" s="398"/>
      <c r="AD5" s="442"/>
      <c r="AE5" s="465"/>
      <c r="AF5" s="466"/>
      <c r="AG5" s="468"/>
      <c r="AH5" s="95" t="s">
        <v>11</v>
      </c>
      <c r="AI5" s="87" t="s">
        <v>84</v>
      </c>
      <c r="AJ5" s="95" t="s">
        <v>11</v>
      </c>
      <c r="AK5" s="87" t="s">
        <v>84</v>
      </c>
      <c r="AL5" s="471"/>
      <c r="AM5" s="87" t="s">
        <v>74</v>
      </c>
      <c r="AN5" s="87" t="s">
        <v>75</v>
      </c>
      <c r="AO5" s="431"/>
      <c r="AP5" s="460"/>
      <c r="AQ5" s="431"/>
      <c r="AR5" s="431"/>
      <c r="AS5" s="431"/>
      <c r="AT5" s="450"/>
    </row>
    <row r="6" spans="1:46">
      <c r="A6" s="414">
        <v>42887</v>
      </c>
      <c r="B6" s="416" t="s">
        <v>87</v>
      </c>
      <c r="C6" s="77" t="s">
        <v>88</v>
      </c>
      <c r="D6" s="78"/>
      <c r="E6" s="164"/>
      <c r="F6" s="162">
        <v>147</v>
      </c>
      <c r="G6" s="162"/>
      <c r="H6" s="88"/>
      <c r="I6" s="164">
        <v>20</v>
      </c>
      <c r="J6" s="162">
        <v>3</v>
      </c>
      <c r="K6" s="162"/>
      <c r="L6" s="162">
        <v>2</v>
      </c>
      <c r="M6" s="162">
        <v>20</v>
      </c>
      <c r="N6" s="162">
        <v>12</v>
      </c>
      <c r="O6" s="162">
        <v>14</v>
      </c>
      <c r="P6" s="162"/>
      <c r="Q6" s="162">
        <v>20</v>
      </c>
      <c r="R6" s="162"/>
      <c r="S6" s="162"/>
      <c r="T6" s="162">
        <v>6</v>
      </c>
      <c r="U6" s="162"/>
      <c r="V6" s="79"/>
      <c r="W6" s="162">
        <v>2</v>
      </c>
      <c r="X6" s="162"/>
      <c r="Y6" s="162">
        <v>10</v>
      </c>
      <c r="Z6" s="162">
        <v>7</v>
      </c>
      <c r="AA6" s="162"/>
      <c r="AB6" s="162"/>
      <c r="AC6" s="162"/>
      <c r="AD6" s="80"/>
      <c r="AE6" s="161"/>
      <c r="AF6" s="162">
        <v>26</v>
      </c>
      <c r="AG6" s="88"/>
      <c r="AH6" s="166">
        <v>45</v>
      </c>
      <c r="AI6" s="81">
        <v>4</v>
      </c>
      <c r="AJ6" s="81">
        <v>7</v>
      </c>
      <c r="AK6" s="81">
        <v>4</v>
      </c>
      <c r="AL6" s="81">
        <v>39</v>
      </c>
      <c r="AM6" s="81">
        <v>14</v>
      </c>
      <c r="AN6" s="81">
        <v>1</v>
      </c>
      <c r="AO6" s="81"/>
      <c r="AP6" s="81">
        <v>4</v>
      </c>
      <c r="AQ6" s="81"/>
      <c r="AR6" s="81"/>
      <c r="AS6" s="81"/>
      <c r="AT6" s="172">
        <v>144</v>
      </c>
    </row>
    <row r="7" spans="1:46">
      <c r="A7" s="415"/>
      <c r="B7" s="390"/>
      <c r="C7" s="76" t="s">
        <v>89</v>
      </c>
      <c r="D7" s="69"/>
      <c r="E7" s="160"/>
      <c r="F7" s="158">
        <v>2860680</v>
      </c>
      <c r="G7" s="158"/>
      <c r="H7" s="89"/>
      <c r="I7" s="165">
        <v>776000</v>
      </c>
      <c r="J7" s="167">
        <v>214880</v>
      </c>
      <c r="K7" s="167"/>
      <c r="L7" s="167">
        <v>52370</v>
      </c>
      <c r="M7" s="167">
        <v>143200</v>
      </c>
      <c r="N7" s="104" t="s">
        <v>110</v>
      </c>
      <c r="O7" s="109" t="s">
        <v>110</v>
      </c>
      <c r="P7" s="109" t="s">
        <v>110</v>
      </c>
      <c r="Q7" s="110">
        <v>702600</v>
      </c>
      <c r="R7" s="109"/>
      <c r="S7" s="109"/>
      <c r="T7" s="110">
        <v>383160</v>
      </c>
      <c r="U7" s="109"/>
      <c r="V7" s="51"/>
      <c r="W7" s="167">
        <v>71000</v>
      </c>
      <c r="X7" s="167"/>
      <c r="Y7" s="167">
        <v>925520</v>
      </c>
      <c r="Z7" s="167">
        <v>820000</v>
      </c>
      <c r="AA7" s="167"/>
      <c r="AB7" s="167"/>
      <c r="AC7" s="167"/>
      <c r="AD7" s="61"/>
      <c r="AE7" s="160"/>
      <c r="AF7" s="158">
        <v>1454740</v>
      </c>
      <c r="AG7" s="92"/>
      <c r="AH7" s="166">
        <v>1746000</v>
      </c>
      <c r="AI7" s="81">
        <v>276360</v>
      </c>
      <c r="AJ7" s="52">
        <v>100370</v>
      </c>
      <c r="AK7" s="81">
        <v>104740</v>
      </c>
      <c r="AL7" s="81">
        <v>270540</v>
      </c>
      <c r="AM7" s="81">
        <v>358060</v>
      </c>
      <c r="AN7" s="52">
        <v>22400</v>
      </c>
      <c r="AO7" s="53"/>
      <c r="AP7" s="53">
        <v>237420</v>
      </c>
      <c r="AQ7" s="53"/>
      <c r="AR7" s="53"/>
      <c r="AS7" s="53"/>
      <c r="AT7" s="172">
        <v>4570630</v>
      </c>
    </row>
    <row r="8" spans="1:46">
      <c r="A8" s="417">
        <v>42888</v>
      </c>
      <c r="B8" s="389" t="s">
        <v>90</v>
      </c>
      <c r="C8" s="75" t="s">
        <v>88</v>
      </c>
      <c r="D8" s="70"/>
      <c r="E8" s="163"/>
      <c r="F8" s="171">
        <v>152</v>
      </c>
      <c r="G8" s="171"/>
      <c r="H8" s="90"/>
      <c r="I8" s="163">
        <v>19</v>
      </c>
      <c r="J8" s="171">
        <v>5</v>
      </c>
      <c r="K8" s="171"/>
      <c r="L8" s="171">
        <v>1</v>
      </c>
      <c r="M8" s="171">
        <v>22</v>
      </c>
      <c r="N8" s="171">
        <v>20</v>
      </c>
      <c r="O8" s="171">
        <v>18</v>
      </c>
      <c r="P8" s="171"/>
      <c r="Q8" s="171">
        <v>19</v>
      </c>
      <c r="R8" s="171"/>
      <c r="S8" s="111"/>
      <c r="T8" s="171">
        <v>7</v>
      </c>
      <c r="U8" s="171"/>
      <c r="V8" s="50"/>
      <c r="W8" s="171">
        <v>7</v>
      </c>
      <c r="X8" s="171"/>
      <c r="Y8" s="171">
        <v>10</v>
      </c>
      <c r="Z8" s="171">
        <v>12</v>
      </c>
      <c r="AA8" s="171"/>
      <c r="AB8" s="171"/>
      <c r="AC8" s="171"/>
      <c r="AD8" s="60"/>
      <c r="AE8" s="159"/>
      <c r="AF8" s="171">
        <v>98</v>
      </c>
      <c r="AG8" s="90"/>
      <c r="AH8" s="166">
        <v>115</v>
      </c>
      <c r="AI8" s="81">
        <v>5</v>
      </c>
      <c r="AJ8" s="54"/>
      <c r="AK8" s="81">
        <v>3</v>
      </c>
      <c r="AL8" s="81">
        <v>120</v>
      </c>
      <c r="AM8" s="81">
        <v>21</v>
      </c>
      <c r="AN8" s="54"/>
      <c r="AO8" s="54">
        <v>2</v>
      </c>
      <c r="AP8" s="54">
        <v>4</v>
      </c>
      <c r="AQ8" s="54"/>
      <c r="AR8" s="54"/>
      <c r="AS8" s="54"/>
      <c r="AT8" s="172">
        <v>368</v>
      </c>
    </row>
    <row r="9" spans="1:46">
      <c r="A9" s="415"/>
      <c r="B9" s="390"/>
      <c r="C9" s="76" t="s">
        <v>89</v>
      </c>
      <c r="D9" s="71"/>
      <c r="E9" s="160"/>
      <c r="F9" s="158">
        <v>3028520</v>
      </c>
      <c r="G9" s="158"/>
      <c r="H9" s="89"/>
      <c r="I9" s="165">
        <v>737200</v>
      </c>
      <c r="J9" s="167">
        <v>109500</v>
      </c>
      <c r="K9" s="167"/>
      <c r="L9" s="167">
        <v>22500</v>
      </c>
      <c r="M9" s="167">
        <v>156920</v>
      </c>
      <c r="N9" s="104" t="s">
        <v>110</v>
      </c>
      <c r="O9" s="109" t="s">
        <v>110</v>
      </c>
      <c r="P9" s="110" t="s">
        <v>110</v>
      </c>
      <c r="Q9" s="110">
        <v>667470</v>
      </c>
      <c r="R9" s="110"/>
      <c r="S9" s="112"/>
      <c r="T9" s="110">
        <v>447020</v>
      </c>
      <c r="U9" s="109"/>
      <c r="V9" s="51"/>
      <c r="W9" s="167">
        <v>216500</v>
      </c>
      <c r="X9" s="167"/>
      <c r="Y9" s="167">
        <v>407500</v>
      </c>
      <c r="Z9" s="167">
        <v>1470000</v>
      </c>
      <c r="AA9" s="167"/>
      <c r="AB9" s="167"/>
      <c r="AC9" s="167"/>
      <c r="AD9" s="61"/>
      <c r="AE9" s="160"/>
      <c r="AF9" s="158">
        <v>5554150</v>
      </c>
      <c r="AG9" s="92"/>
      <c r="AH9" s="166">
        <v>4476000</v>
      </c>
      <c r="AI9" s="81">
        <v>109500</v>
      </c>
      <c r="AJ9" s="55"/>
      <c r="AK9" s="81">
        <v>63000</v>
      </c>
      <c r="AL9" s="81">
        <v>823200</v>
      </c>
      <c r="AM9" s="81">
        <v>1487640</v>
      </c>
      <c r="AN9" s="55"/>
      <c r="AO9" s="55"/>
      <c r="AP9" s="55">
        <v>164360</v>
      </c>
      <c r="AQ9" s="55"/>
      <c r="AR9" s="55"/>
      <c r="AS9" s="55"/>
      <c r="AT9" s="172">
        <v>12677850</v>
      </c>
    </row>
    <row r="10" spans="1:46" ht="16.5" customHeight="1">
      <c r="A10" s="417">
        <v>42889</v>
      </c>
      <c r="B10" s="389" t="s">
        <v>91</v>
      </c>
      <c r="C10" s="75" t="s">
        <v>88</v>
      </c>
      <c r="D10" s="70"/>
      <c r="E10" s="163"/>
      <c r="F10" s="171"/>
      <c r="G10" s="171"/>
      <c r="H10" s="90"/>
      <c r="I10" s="163">
        <v>7</v>
      </c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50"/>
      <c r="W10" s="171"/>
      <c r="X10" s="171"/>
      <c r="Y10" s="171"/>
      <c r="Z10" s="171"/>
      <c r="AA10" s="171"/>
      <c r="AB10" s="171"/>
      <c r="AC10" s="171"/>
      <c r="AD10" s="60"/>
      <c r="AE10" s="159"/>
      <c r="AF10" s="171"/>
      <c r="AG10" s="90"/>
      <c r="AH10" s="166">
        <v>7</v>
      </c>
      <c r="AI10" s="81">
        <v>0</v>
      </c>
      <c r="AJ10" s="56"/>
      <c r="AK10" s="81">
        <v>0</v>
      </c>
      <c r="AL10" s="81">
        <v>7</v>
      </c>
      <c r="AM10" s="81">
        <v>0</v>
      </c>
      <c r="AN10" s="56"/>
      <c r="AO10" s="56"/>
      <c r="AP10" s="56"/>
      <c r="AQ10" s="56"/>
      <c r="AR10" s="56"/>
      <c r="AS10" s="56"/>
      <c r="AT10" s="172">
        <v>14</v>
      </c>
    </row>
    <row r="11" spans="1:46" ht="16.5" customHeight="1">
      <c r="A11" s="415"/>
      <c r="B11" s="390"/>
      <c r="C11" s="76" t="s">
        <v>89</v>
      </c>
      <c r="D11" s="71"/>
      <c r="E11" s="160"/>
      <c r="F11" s="158"/>
      <c r="G11" s="158"/>
      <c r="H11" s="89"/>
      <c r="I11" s="165">
        <v>263550</v>
      </c>
      <c r="J11" s="167"/>
      <c r="K11" s="167"/>
      <c r="L11" s="167"/>
      <c r="M11" s="167"/>
      <c r="N11" s="104"/>
      <c r="O11" s="110"/>
      <c r="P11" s="104"/>
      <c r="Q11" s="109"/>
      <c r="R11" s="109"/>
      <c r="S11" s="110"/>
      <c r="T11" s="104"/>
      <c r="U11" s="109"/>
      <c r="V11" s="51"/>
      <c r="W11" s="167"/>
      <c r="X11" s="167"/>
      <c r="Y11" s="167"/>
      <c r="Z11" s="167"/>
      <c r="AA11" s="167"/>
      <c r="AB11" s="167"/>
      <c r="AC11" s="167"/>
      <c r="AD11" s="61"/>
      <c r="AE11" s="160"/>
      <c r="AF11" s="158"/>
      <c r="AG11" s="92"/>
      <c r="AH11" s="166">
        <v>263550</v>
      </c>
      <c r="AI11" s="81">
        <v>0</v>
      </c>
      <c r="AJ11" s="57"/>
      <c r="AK11" s="81">
        <v>0</v>
      </c>
      <c r="AL11" s="81">
        <v>48020</v>
      </c>
      <c r="AM11" s="81">
        <v>0</v>
      </c>
      <c r="AN11" s="57"/>
      <c r="AO11" s="57"/>
      <c r="AP11" s="57"/>
      <c r="AQ11" s="57"/>
      <c r="AR11" s="57"/>
      <c r="AS11" s="57"/>
      <c r="AT11" s="172">
        <v>311570</v>
      </c>
    </row>
    <row r="12" spans="1:46">
      <c r="A12" s="417">
        <v>42891</v>
      </c>
      <c r="B12" s="389" t="s">
        <v>92</v>
      </c>
      <c r="C12" s="75" t="s">
        <v>88</v>
      </c>
      <c r="D12" s="70"/>
      <c r="E12" s="163"/>
      <c r="F12" s="171">
        <v>163</v>
      </c>
      <c r="G12" s="171"/>
      <c r="H12" s="90"/>
      <c r="I12" s="163">
        <v>24</v>
      </c>
      <c r="J12" s="171">
        <v>4</v>
      </c>
      <c r="K12" s="171"/>
      <c r="L12" s="171"/>
      <c r="M12" s="171">
        <v>26</v>
      </c>
      <c r="N12" s="171">
        <v>14</v>
      </c>
      <c r="O12" s="171">
        <v>12</v>
      </c>
      <c r="P12" s="171"/>
      <c r="Q12" s="171">
        <v>22</v>
      </c>
      <c r="R12" s="171"/>
      <c r="S12" s="171"/>
      <c r="T12" s="171">
        <v>11</v>
      </c>
      <c r="U12" s="171"/>
      <c r="V12" s="50"/>
      <c r="W12" s="171">
        <v>1</v>
      </c>
      <c r="X12" s="171"/>
      <c r="Y12" s="171">
        <v>2</v>
      </c>
      <c r="Z12" s="171">
        <v>5</v>
      </c>
      <c r="AA12" s="171"/>
      <c r="AB12" s="171"/>
      <c r="AC12" s="171"/>
      <c r="AD12" s="60"/>
      <c r="AE12" s="159"/>
      <c r="AF12" s="171">
        <v>51</v>
      </c>
      <c r="AG12" s="90"/>
      <c r="AH12" s="166">
        <v>73</v>
      </c>
      <c r="AI12" s="81">
        <v>5</v>
      </c>
      <c r="AJ12" s="56">
        <v>6</v>
      </c>
      <c r="AK12" s="81">
        <v>4</v>
      </c>
      <c r="AL12" s="81">
        <v>77</v>
      </c>
      <c r="AM12" s="81">
        <v>24</v>
      </c>
      <c r="AN12" s="56">
        <v>22</v>
      </c>
      <c r="AO12" s="56"/>
      <c r="AP12" s="56">
        <v>4</v>
      </c>
      <c r="AQ12" s="56"/>
      <c r="AR12" s="56"/>
      <c r="AS12" s="56"/>
      <c r="AT12" s="172">
        <v>266</v>
      </c>
    </row>
    <row r="13" spans="1:46">
      <c r="A13" s="415"/>
      <c r="B13" s="390"/>
      <c r="C13" s="76" t="s">
        <v>89</v>
      </c>
      <c r="D13" s="71"/>
      <c r="E13" s="160"/>
      <c r="F13" s="158">
        <v>3487640</v>
      </c>
      <c r="G13" s="158"/>
      <c r="H13" s="89"/>
      <c r="I13" s="165">
        <v>931200</v>
      </c>
      <c r="J13" s="167">
        <v>185860</v>
      </c>
      <c r="K13" s="167"/>
      <c r="L13" s="167"/>
      <c r="M13" s="167">
        <v>187360</v>
      </c>
      <c r="N13" s="104" t="s">
        <v>110</v>
      </c>
      <c r="O13" s="109" t="s">
        <v>110</v>
      </c>
      <c r="P13" s="110" t="s">
        <v>110</v>
      </c>
      <c r="Q13" s="109">
        <v>772860</v>
      </c>
      <c r="R13" s="109"/>
      <c r="S13" s="109"/>
      <c r="T13" s="109">
        <v>1047020</v>
      </c>
      <c r="U13" s="109"/>
      <c r="V13" s="51"/>
      <c r="W13" s="167">
        <v>35500</v>
      </c>
      <c r="X13" s="167"/>
      <c r="Y13" s="167">
        <v>103000</v>
      </c>
      <c r="Z13" s="167">
        <v>620000</v>
      </c>
      <c r="AA13" s="167"/>
      <c r="AB13" s="167"/>
      <c r="AC13" s="167"/>
      <c r="AD13" s="61"/>
      <c r="AE13" s="160"/>
      <c r="AF13" s="158">
        <v>2679560</v>
      </c>
      <c r="AG13" s="92"/>
      <c r="AH13" s="166">
        <v>2839400</v>
      </c>
      <c r="AI13" s="81">
        <v>240250</v>
      </c>
      <c r="AJ13" s="57">
        <v>101740</v>
      </c>
      <c r="AK13" s="81">
        <v>93000</v>
      </c>
      <c r="AL13" s="81">
        <v>531220</v>
      </c>
      <c r="AM13" s="81">
        <v>724870</v>
      </c>
      <c r="AN13" s="57">
        <v>636420</v>
      </c>
      <c r="AO13" s="57"/>
      <c r="AP13" s="57">
        <v>174640</v>
      </c>
      <c r="AQ13" s="57"/>
      <c r="AR13" s="57"/>
      <c r="AS13" s="57"/>
      <c r="AT13" s="172">
        <v>8021100</v>
      </c>
    </row>
    <row r="14" spans="1:46">
      <c r="A14" s="417">
        <v>42892</v>
      </c>
      <c r="B14" s="389" t="s">
        <v>93</v>
      </c>
      <c r="C14" s="75" t="s">
        <v>88</v>
      </c>
      <c r="D14" s="70"/>
      <c r="E14" s="163"/>
      <c r="F14" s="171"/>
      <c r="G14" s="171"/>
      <c r="H14" s="90"/>
      <c r="I14" s="163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50"/>
      <c r="W14" s="171"/>
      <c r="X14" s="171"/>
      <c r="Y14" s="171"/>
      <c r="Z14" s="171"/>
      <c r="AA14" s="171"/>
      <c r="AB14" s="171"/>
      <c r="AC14" s="171"/>
      <c r="AD14" s="60"/>
      <c r="AE14" s="159"/>
      <c r="AF14" s="171"/>
      <c r="AG14" s="90"/>
      <c r="AH14" s="166">
        <v>0</v>
      </c>
      <c r="AI14" s="81">
        <v>0</v>
      </c>
      <c r="AJ14" s="56"/>
      <c r="AK14" s="81">
        <v>0</v>
      </c>
      <c r="AL14" s="81">
        <v>0</v>
      </c>
      <c r="AM14" s="81">
        <v>0</v>
      </c>
      <c r="AN14" s="56"/>
      <c r="AO14" s="56"/>
      <c r="AP14" s="56"/>
      <c r="AQ14" s="56"/>
      <c r="AR14" s="56"/>
      <c r="AS14" s="56"/>
      <c r="AT14" s="172">
        <v>0</v>
      </c>
    </row>
    <row r="15" spans="1:46">
      <c r="A15" s="415"/>
      <c r="B15" s="390"/>
      <c r="C15" s="76" t="s">
        <v>89</v>
      </c>
      <c r="D15" s="71"/>
      <c r="E15" s="160"/>
      <c r="F15" s="158"/>
      <c r="G15" s="158"/>
      <c r="H15" s="89"/>
      <c r="I15" s="165"/>
      <c r="J15" s="167"/>
      <c r="K15" s="167"/>
      <c r="L15" s="167"/>
      <c r="M15" s="167"/>
      <c r="N15" s="113"/>
      <c r="O15" s="113"/>
      <c r="P15" s="113"/>
      <c r="Q15" s="104"/>
      <c r="R15" s="109"/>
      <c r="S15" s="109"/>
      <c r="T15" s="109"/>
      <c r="U15" s="109"/>
      <c r="V15" s="51"/>
      <c r="W15" s="167"/>
      <c r="X15" s="167"/>
      <c r="Y15" s="167"/>
      <c r="Z15" s="167"/>
      <c r="AA15" s="167"/>
      <c r="AB15" s="167"/>
      <c r="AC15" s="167"/>
      <c r="AD15" s="61"/>
      <c r="AE15" s="160"/>
      <c r="AF15" s="158"/>
      <c r="AG15" s="92"/>
      <c r="AH15" s="166">
        <v>0</v>
      </c>
      <c r="AI15" s="81">
        <v>0</v>
      </c>
      <c r="AJ15" s="57"/>
      <c r="AK15" s="81">
        <v>0</v>
      </c>
      <c r="AL15" s="81">
        <v>0</v>
      </c>
      <c r="AM15" s="81">
        <v>0</v>
      </c>
      <c r="AN15" s="57"/>
      <c r="AO15" s="57"/>
      <c r="AP15" s="57"/>
      <c r="AQ15" s="57"/>
      <c r="AR15" s="57"/>
      <c r="AS15" s="57"/>
      <c r="AT15" s="172">
        <v>0</v>
      </c>
    </row>
    <row r="16" spans="1:46">
      <c r="A16" s="417">
        <v>42893</v>
      </c>
      <c r="B16" s="389" t="s">
        <v>94</v>
      </c>
      <c r="C16" s="75" t="s">
        <v>88</v>
      </c>
      <c r="D16" s="70"/>
      <c r="E16" s="163"/>
      <c r="F16" s="171">
        <v>178</v>
      </c>
      <c r="G16" s="171"/>
      <c r="H16" s="90"/>
      <c r="I16" s="163">
        <v>21</v>
      </c>
      <c r="J16" s="171">
        <v>3</v>
      </c>
      <c r="K16" s="171"/>
      <c r="L16" s="171">
        <v>1</v>
      </c>
      <c r="M16" s="171">
        <v>25</v>
      </c>
      <c r="N16" s="171">
        <v>15</v>
      </c>
      <c r="O16" s="171">
        <v>10</v>
      </c>
      <c r="P16" s="171"/>
      <c r="Q16" s="171">
        <v>13</v>
      </c>
      <c r="R16" s="171"/>
      <c r="S16" s="171"/>
      <c r="T16" s="171">
        <v>8</v>
      </c>
      <c r="U16" s="171"/>
      <c r="V16" s="50"/>
      <c r="W16" s="171">
        <v>1</v>
      </c>
      <c r="X16" s="171"/>
      <c r="Y16" s="171">
        <v>5</v>
      </c>
      <c r="Z16" s="171">
        <v>6</v>
      </c>
      <c r="AA16" s="171">
        <v>1</v>
      </c>
      <c r="AB16" s="171"/>
      <c r="AC16" s="171"/>
      <c r="AD16" s="60"/>
      <c r="AE16" s="159"/>
      <c r="AF16" s="171">
        <v>148</v>
      </c>
      <c r="AG16" s="90"/>
      <c r="AH16" s="166">
        <v>153</v>
      </c>
      <c r="AI16" s="81">
        <v>14</v>
      </c>
      <c r="AJ16" s="56">
        <v>13</v>
      </c>
      <c r="AK16" s="81">
        <v>3</v>
      </c>
      <c r="AL16" s="81">
        <v>78</v>
      </c>
      <c r="AM16" s="81">
        <v>149</v>
      </c>
      <c r="AN16" s="56">
        <v>6</v>
      </c>
      <c r="AO16" s="56">
        <v>2</v>
      </c>
      <c r="AP16" s="56">
        <v>4</v>
      </c>
      <c r="AQ16" s="56"/>
      <c r="AR16" s="56"/>
      <c r="AS16" s="56"/>
      <c r="AT16" s="172">
        <v>570</v>
      </c>
    </row>
    <row r="17" spans="1:46">
      <c r="A17" s="415"/>
      <c r="B17" s="390"/>
      <c r="C17" s="76" t="s">
        <v>89</v>
      </c>
      <c r="D17" s="71"/>
      <c r="E17" s="160"/>
      <c r="F17" s="158">
        <v>4545430</v>
      </c>
      <c r="G17" s="158"/>
      <c r="H17" s="89"/>
      <c r="I17" s="165">
        <v>814800</v>
      </c>
      <c r="J17" s="167">
        <v>159100</v>
      </c>
      <c r="K17" s="167"/>
      <c r="L17" s="167">
        <v>24000</v>
      </c>
      <c r="M17" s="167">
        <v>171500</v>
      </c>
      <c r="N17" s="104" t="s">
        <v>110</v>
      </c>
      <c r="O17" s="110" t="s">
        <v>110</v>
      </c>
      <c r="P17" s="104" t="s">
        <v>110</v>
      </c>
      <c r="Q17" s="109">
        <v>456690</v>
      </c>
      <c r="R17" s="109"/>
      <c r="S17" s="109"/>
      <c r="T17" s="109">
        <v>510880</v>
      </c>
      <c r="U17" s="109"/>
      <c r="V17" s="51"/>
      <c r="W17" s="167">
        <v>35500</v>
      </c>
      <c r="X17" s="167"/>
      <c r="Y17" s="167">
        <v>300000</v>
      </c>
      <c r="Z17" s="167">
        <v>720000</v>
      </c>
      <c r="AA17" s="167">
        <v>80000</v>
      </c>
      <c r="AB17" s="167"/>
      <c r="AC17" s="167"/>
      <c r="AD17" s="61"/>
      <c r="AE17" s="160"/>
      <c r="AF17" s="158">
        <v>9766660</v>
      </c>
      <c r="AG17" s="92"/>
      <c r="AH17" s="166">
        <v>5992310</v>
      </c>
      <c r="AI17" s="81">
        <v>818700</v>
      </c>
      <c r="AJ17" s="57">
        <v>199370</v>
      </c>
      <c r="AK17" s="81">
        <v>79300</v>
      </c>
      <c r="AL17" s="81">
        <v>547080</v>
      </c>
      <c r="AM17" s="81">
        <v>3483940</v>
      </c>
      <c r="AN17" s="57">
        <v>183620</v>
      </c>
      <c r="AO17" s="57"/>
      <c r="AP17" s="57">
        <v>175540</v>
      </c>
      <c r="AQ17" s="57"/>
      <c r="AR17" s="57"/>
      <c r="AS17" s="57"/>
      <c r="AT17" s="172">
        <v>21246520</v>
      </c>
    </row>
    <row r="18" spans="1:46">
      <c r="A18" s="417">
        <v>42894</v>
      </c>
      <c r="B18" s="389" t="s">
        <v>87</v>
      </c>
      <c r="C18" s="75" t="s">
        <v>88</v>
      </c>
      <c r="D18" s="70"/>
      <c r="E18" s="163"/>
      <c r="F18" s="171">
        <v>138</v>
      </c>
      <c r="G18" s="171"/>
      <c r="H18" s="90"/>
      <c r="I18" s="163">
        <v>33</v>
      </c>
      <c r="J18" s="171">
        <v>4</v>
      </c>
      <c r="K18" s="171"/>
      <c r="L18" s="171">
        <v>2</v>
      </c>
      <c r="M18" s="171">
        <v>34</v>
      </c>
      <c r="N18" s="171">
        <v>26</v>
      </c>
      <c r="O18" s="171">
        <v>19</v>
      </c>
      <c r="P18" s="171"/>
      <c r="Q18" s="171"/>
      <c r="R18" s="171" t="s">
        <v>110</v>
      </c>
      <c r="S18" s="171"/>
      <c r="T18" s="171">
        <v>6</v>
      </c>
      <c r="U18" s="171"/>
      <c r="V18" s="50"/>
      <c r="W18" s="171">
        <v>5</v>
      </c>
      <c r="X18" s="171">
        <v>1</v>
      </c>
      <c r="Y18" s="171">
        <v>4</v>
      </c>
      <c r="Z18" s="171">
        <v>16</v>
      </c>
      <c r="AA18" s="171"/>
      <c r="AB18" s="171"/>
      <c r="AC18" s="171"/>
      <c r="AD18" s="60"/>
      <c r="AE18" s="159"/>
      <c r="AF18" s="171">
        <v>100</v>
      </c>
      <c r="AG18" s="90"/>
      <c r="AH18" s="166">
        <v>128</v>
      </c>
      <c r="AI18" s="81">
        <v>6</v>
      </c>
      <c r="AJ18" s="173">
        <v>8</v>
      </c>
      <c r="AK18" s="81">
        <v>2</v>
      </c>
      <c r="AL18" s="81">
        <v>63</v>
      </c>
      <c r="AM18" s="81">
        <v>111</v>
      </c>
      <c r="AN18" s="174">
        <v>2</v>
      </c>
      <c r="AO18" s="174"/>
      <c r="AP18" s="174">
        <v>5</v>
      </c>
      <c r="AQ18" s="175"/>
      <c r="AR18" s="58"/>
      <c r="AS18" s="58"/>
      <c r="AT18" s="172">
        <v>425</v>
      </c>
    </row>
    <row r="19" spans="1:46">
      <c r="A19" s="415"/>
      <c r="B19" s="390"/>
      <c r="C19" s="76" t="s">
        <v>89</v>
      </c>
      <c r="D19" s="71"/>
      <c r="E19" s="160"/>
      <c r="F19" s="158">
        <v>2721620</v>
      </c>
      <c r="G19" s="158"/>
      <c r="H19" s="89"/>
      <c r="I19" s="165">
        <v>1280400</v>
      </c>
      <c r="J19" s="128">
        <v>271300</v>
      </c>
      <c r="K19" s="167"/>
      <c r="L19" s="167">
        <v>54000</v>
      </c>
      <c r="M19" s="167">
        <v>233240</v>
      </c>
      <c r="N19" s="104" t="s">
        <v>110</v>
      </c>
      <c r="O19" s="115" t="s">
        <v>110</v>
      </c>
      <c r="P19" s="110" t="s">
        <v>110</v>
      </c>
      <c r="Q19" s="109">
        <v>1053900</v>
      </c>
      <c r="R19" s="114"/>
      <c r="S19" s="110"/>
      <c r="T19" s="110">
        <v>609300</v>
      </c>
      <c r="U19" s="109"/>
      <c r="V19" s="51"/>
      <c r="W19" s="167">
        <v>161500</v>
      </c>
      <c r="X19" s="167">
        <v>140000</v>
      </c>
      <c r="Y19" s="167">
        <v>153000</v>
      </c>
      <c r="Z19" s="167">
        <v>1870000</v>
      </c>
      <c r="AA19" s="167"/>
      <c r="AB19" s="167"/>
      <c r="AC19" s="167"/>
      <c r="AD19" s="61"/>
      <c r="AE19" s="160"/>
      <c r="AF19" s="158">
        <v>6111740</v>
      </c>
      <c r="AG19" s="92"/>
      <c r="AH19" s="166">
        <v>4976310</v>
      </c>
      <c r="AI19" s="81">
        <v>394260</v>
      </c>
      <c r="AJ19" s="176">
        <v>134740</v>
      </c>
      <c r="AK19" s="81">
        <v>54000</v>
      </c>
      <c r="AL19" s="81">
        <v>432180</v>
      </c>
      <c r="AM19" s="81">
        <v>2512320</v>
      </c>
      <c r="AN19" s="176">
        <v>44800</v>
      </c>
      <c r="AO19" s="177"/>
      <c r="AP19" s="176">
        <v>345130</v>
      </c>
      <c r="AQ19" s="57"/>
      <c r="AR19" s="59"/>
      <c r="AS19" s="59"/>
      <c r="AT19" s="172">
        <v>15005480</v>
      </c>
    </row>
    <row r="20" spans="1:46">
      <c r="A20" s="417">
        <v>42895</v>
      </c>
      <c r="B20" s="389" t="s">
        <v>90</v>
      </c>
      <c r="C20" s="75" t="s">
        <v>88</v>
      </c>
      <c r="D20" s="70"/>
      <c r="E20" s="163"/>
      <c r="F20" s="171">
        <v>142</v>
      </c>
      <c r="G20" s="171"/>
      <c r="H20" s="90"/>
      <c r="I20" s="163">
        <v>21</v>
      </c>
      <c r="J20" s="171">
        <v>6</v>
      </c>
      <c r="K20" s="171"/>
      <c r="L20" s="171">
        <v>1</v>
      </c>
      <c r="M20" s="171">
        <v>25</v>
      </c>
      <c r="N20" s="171">
        <v>21</v>
      </c>
      <c r="O20" s="162">
        <v>15</v>
      </c>
      <c r="P20" s="171"/>
      <c r="Q20" s="171">
        <v>27</v>
      </c>
      <c r="R20" s="162" t="s">
        <v>110</v>
      </c>
      <c r="S20" s="171"/>
      <c r="T20" s="171">
        <v>9</v>
      </c>
      <c r="U20" s="171"/>
      <c r="V20" s="50"/>
      <c r="W20" s="171">
        <v>1</v>
      </c>
      <c r="X20" s="171">
        <v>2</v>
      </c>
      <c r="Y20" s="171">
        <v>2</v>
      </c>
      <c r="Z20" s="171">
        <v>15</v>
      </c>
      <c r="AA20" s="171"/>
      <c r="AB20" s="171"/>
      <c r="AC20" s="171"/>
      <c r="AD20" s="60"/>
      <c r="AE20" s="159"/>
      <c r="AF20" s="171">
        <v>138</v>
      </c>
      <c r="AG20" s="90"/>
      <c r="AH20" s="166">
        <v>153</v>
      </c>
      <c r="AI20" s="81">
        <v>12</v>
      </c>
      <c r="AJ20" s="174">
        <v>29</v>
      </c>
      <c r="AK20" s="81">
        <v>1</v>
      </c>
      <c r="AL20" s="81">
        <v>70</v>
      </c>
      <c r="AM20" s="81">
        <v>147</v>
      </c>
      <c r="AN20" s="174">
        <v>9</v>
      </c>
      <c r="AO20" s="174"/>
      <c r="AP20" s="174">
        <v>2</v>
      </c>
      <c r="AQ20" s="175"/>
      <c r="AR20" s="58"/>
      <c r="AS20" s="58"/>
      <c r="AT20" s="172">
        <v>561</v>
      </c>
    </row>
    <row r="21" spans="1:46">
      <c r="A21" s="415"/>
      <c r="B21" s="390"/>
      <c r="C21" s="76" t="s">
        <v>89</v>
      </c>
      <c r="D21" s="71"/>
      <c r="E21" s="160"/>
      <c r="F21" s="158">
        <v>2994670</v>
      </c>
      <c r="G21" s="158"/>
      <c r="H21" s="89"/>
      <c r="I21" s="165">
        <v>814800</v>
      </c>
      <c r="J21" s="167">
        <v>384100</v>
      </c>
      <c r="K21" s="167"/>
      <c r="L21" s="167">
        <v>25370</v>
      </c>
      <c r="M21" s="167">
        <v>186500</v>
      </c>
      <c r="N21" s="113" t="s">
        <v>110</v>
      </c>
      <c r="O21" s="113" t="s">
        <v>110</v>
      </c>
      <c r="P21" s="113" t="s">
        <v>110</v>
      </c>
      <c r="Q21" s="110">
        <v>948510</v>
      </c>
      <c r="R21" s="110"/>
      <c r="S21" s="110"/>
      <c r="T21" s="104">
        <v>660880</v>
      </c>
      <c r="U21" s="109"/>
      <c r="V21" s="51"/>
      <c r="W21" s="167">
        <v>35500</v>
      </c>
      <c r="X21" s="167">
        <v>280000</v>
      </c>
      <c r="Y21" s="167">
        <v>150000</v>
      </c>
      <c r="Z21" s="167">
        <v>1680000</v>
      </c>
      <c r="AA21" s="167"/>
      <c r="AB21" s="167"/>
      <c r="AC21" s="167"/>
      <c r="AD21" s="61"/>
      <c r="AE21" s="160"/>
      <c r="AF21" s="158">
        <v>8664530</v>
      </c>
      <c r="AG21" s="92"/>
      <c r="AH21" s="166">
        <v>5950310</v>
      </c>
      <c r="AI21" s="81">
        <v>736300</v>
      </c>
      <c r="AJ21" s="176">
        <v>456460</v>
      </c>
      <c r="AK21" s="81">
        <v>25370</v>
      </c>
      <c r="AL21" s="81">
        <v>489200</v>
      </c>
      <c r="AM21" s="81">
        <v>3060990</v>
      </c>
      <c r="AN21" s="176">
        <v>19460</v>
      </c>
      <c r="AO21" s="177"/>
      <c r="AP21" s="176">
        <v>135270</v>
      </c>
      <c r="AQ21" s="57"/>
      <c r="AR21" s="59"/>
      <c r="AS21" s="59"/>
      <c r="AT21" s="172">
        <v>19537890</v>
      </c>
    </row>
    <row r="22" spans="1:46">
      <c r="A22" s="417">
        <v>42896</v>
      </c>
      <c r="B22" s="389" t="s">
        <v>91</v>
      </c>
      <c r="C22" s="75" t="s">
        <v>88</v>
      </c>
      <c r="D22" s="70"/>
      <c r="E22" s="163"/>
      <c r="F22" s="171"/>
      <c r="G22" s="171"/>
      <c r="H22" s="90"/>
      <c r="I22" s="163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50"/>
      <c r="W22" s="171"/>
      <c r="X22" s="171"/>
      <c r="Y22" s="171"/>
      <c r="Z22" s="171"/>
      <c r="AA22" s="171"/>
      <c r="AB22" s="171"/>
      <c r="AC22" s="171"/>
      <c r="AD22" s="60"/>
      <c r="AE22" s="159"/>
      <c r="AF22" s="171"/>
      <c r="AG22" s="90"/>
      <c r="AH22" s="166">
        <v>0</v>
      </c>
      <c r="AI22" s="81">
        <v>0</v>
      </c>
      <c r="AJ22" s="174"/>
      <c r="AK22" s="81">
        <v>0</v>
      </c>
      <c r="AL22" s="81">
        <v>1</v>
      </c>
      <c r="AM22" s="81">
        <v>0</v>
      </c>
      <c r="AN22" s="174"/>
      <c r="AO22" s="174"/>
      <c r="AP22" s="174"/>
      <c r="AQ22" s="175"/>
      <c r="AR22" s="58"/>
      <c r="AS22" s="58"/>
      <c r="AT22" s="172">
        <v>1</v>
      </c>
    </row>
    <row r="23" spans="1:46">
      <c r="A23" s="415"/>
      <c r="B23" s="390"/>
      <c r="C23" s="76" t="s">
        <v>89</v>
      </c>
      <c r="D23" s="71"/>
      <c r="E23" s="160"/>
      <c r="F23" s="158"/>
      <c r="G23" s="158"/>
      <c r="H23" s="89"/>
      <c r="I23" s="165"/>
      <c r="J23" s="167"/>
      <c r="K23" s="167"/>
      <c r="L23" s="167"/>
      <c r="M23" s="167"/>
      <c r="N23" s="104"/>
      <c r="O23" s="110"/>
      <c r="P23" s="110"/>
      <c r="Q23" s="110"/>
      <c r="R23" s="110"/>
      <c r="S23" s="110"/>
      <c r="T23" s="110"/>
      <c r="U23" s="109"/>
      <c r="V23" s="51"/>
      <c r="W23" s="167"/>
      <c r="X23" s="167"/>
      <c r="Y23" s="167"/>
      <c r="Z23" s="167"/>
      <c r="AA23" s="167"/>
      <c r="AB23" s="167"/>
      <c r="AC23" s="167"/>
      <c r="AD23" s="61"/>
      <c r="AE23" s="160"/>
      <c r="AF23" s="158"/>
      <c r="AG23" s="92"/>
      <c r="AH23" s="166">
        <v>0</v>
      </c>
      <c r="AI23" s="81">
        <v>0</v>
      </c>
      <c r="AJ23" s="177"/>
      <c r="AK23" s="81">
        <v>0</v>
      </c>
      <c r="AL23" s="81">
        <v>6860</v>
      </c>
      <c r="AM23" s="81">
        <v>0</v>
      </c>
      <c r="AN23" s="177"/>
      <c r="AO23" s="177"/>
      <c r="AP23" s="177"/>
      <c r="AQ23" s="57"/>
      <c r="AR23" s="59"/>
      <c r="AS23" s="59"/>
      <c r="AT23" s="172">
        <v>6860</v>
      </c>
    </row>
    <row r="24" spans="1:46">
      <c r="A24" s="417">
        <v>42898</v>
      </c>
      <c r="B24" s="389" t="s">
        <v>92</v>
      </c>
      <c r="C24" s="75" t="s">
        <v>88</v>
      </c>
      <c r="D24" s="70"/>
      <c r="E24" s="163"/>
      <c r="F24" s="171">
        <v>148</v>
      </c>
      <c r="G24" s="171"/>
      <c r="H24" s="90"/>
      <c r="I24" s="163">
        <v>39</v>
      </c>
      <c r="J24" s="171">
        <v>1</v>
      </c>
      <c r="K24" s="171"/>
      <c r="L24" s="171"/>
      <c r="M24" s="171">
        <v>36</v>
      </c>
      <c r="N24" s="171">
        <v>28</v>
      </c>
      <c r="O24" s="171">
        <v>13</v>
      </c>
      <c r="P24" s="171"/>
      <c r="Q24" s="171">
        <v>30</v>
      </c>
      <c r="R24" s="171" t="s">
        <v>110</v>
      </c>
      <c r="S24" s="171"/>
      <c r="T24" s="171">
        <v>8</v>
      </c>
      <c r="U24" s="171"/>
      <c r="V24" s="50"/>
      <c r="W24" s="171">
        <v>1</v>
      </c>
      <c r="X24" s="171"/>
      <c r="Y24" s="171">
        <v>6</v>
      </c>
      <c r="Z24" s="171">
        <v>17</v>
      </c>
      <c r="AA24" s="171"/>
      <c r="AB24" s="171"/>
      <c r="AC24" s="171"/>
      <c r="AD24" s="60"/>
      <c r="AE24" s="159"/>
      <c r="AF24" s="171">
        <v>81</v>
      </c>
      <c r="AG24" s="90"/>
      <c r="AH24" s="166">
        <v>119</v>
      </c>
      <c r="AI24" s="81">
        <v>2</v>
      </c>
      <c r="AJ24" s="174">
        <v>16</v>
      </c>
      <c r="AK24" s="81">
        <v>3</v>
      </c>
      <c r="AL24" s="81">
        <v>87</v>
      </c>
      <c r="AM24" s="81">
        <v>98</v>
      </c>
      <c r="AN24" s="174">
        <v>12</v>
      </c>
      <c r="AO24" s="174">
        <v>3</v>
      </c>
      <c r="AP24" s="174">
        <v>10</v>
      </c>
      <c r="AQ24" s="178">
        <v>34</v>
      </c>
      <c r="AR24" s="58"/>
      <c r="AS24" s="58"/>
      <c r="AT24" s="172">
        <v>431</v>
      </c>
    </row>
    <row r="25" spans="1:46">
      <c r="A25" s="415"/>
      <c r="B25" s="390"/>
      <c r="C25" s="76" t="s">
        <v>89</v>
      </c>
      <c r="D25" s="71"/>
      <c r="E25" s="160"/>
      <c r="F25" s="158">
        <v>2957020</v>
      </c>
      <c r="G25" s="158"/>
      <c r="H25" s="89"/>
      <c r="I25" s="165">
        <v>1513200</v>
      </c>
      <c r="J25" s="167">
        <v>76700</v>
      </c>
      <c r="K25" s="167"/>
      <c r="L25" s="167"/>
      <c r="M25" s="167">
        <v>246960</v>
      </c>
      <c r="N25" s="104" t="s">
        <v>110</v>
      </c>
      <c r="O25" s="110" t="s">
        <v>110</v>
      </c>
      <c r="P25" s="104" t="s">
        <v>110</v>
      </c>
      <c r="Q25" s="117">
        <v>1053900</v>
      </c>
      <c r="R25" s="109"/>
      <c r="S25" s="109"/>
      <c r="T25" s="109">
        <v>686160</v>
      </c>
      <c r="U25" s="109"/>
      <c r="V25" s="51"/>
      <c r="W25" s="167">
        <v>35500</v>
      </c>
      <c r="X25" s="167"/>
      <c r="Y25" s="167">
        <v>300000</v>
      </c>
      <c r="Z25" s="167">
        <v>1910000</v>
      </c>
      <c r="AA25" s="167"/>
      <c r="AB25" s="167"/>
      <c r="AC25" s="167"/>
      <c r="AD25" s="61"/>
      <c r="AE25" s="160"/>
      <c r="AF25" s="158">
        <v>9775810</v>
      </c>
      <c r="AG25" s="92"/>
      <c r="AH25" s="166">
        <v>4659200</v>
      </c>
      <c r="AI25" s="81">
        <v>138180</v>
      </c>
      <c r="AJ25" s="176">
        <v>254350</v>
      </c>
      <c r="AK25" s="81">
        <v>74500</v>
      </c>
      <c r="AL25" s="81">
        <v>599820</v>
      </c>
      <c r="AM25" s="81">
        <v>5278060</v>
      </c>
      <c r="AN25" s="176">
        <v>325590</v>
      </c>
      <c r="AO25" s="176">
        <v>50000</v>
      </c>
      <c r="AP25" s="176">
        <v>539320</v>
      </c>
      <c r="AQ25" s="57">
        <v>2380000</v>
      </c>
      <c r="AR25" s="59"/>
      <c r="AS25" s="59"/>
      <c r="AT25" s="172">
        <v>21694830</v>
      </c>
    </row>
    <row r="26" spans="1:46">
      <c r="A26" s="417">
        <v>42899</v>
      </c>
      <c r="B26" s="389" t="s">
        <v>93</v>
      </c>
      <c r="C26" s="75" t="s">
        <v>88</v>
      </c>
      <c r="D26" s="70"/>
      <c r="E26" s="163"/>
      <c r="F26" s="171">
        <v>84</v>
      </c>
      <c r="G26" s="171"/>
      <c r="H26" s="90"/>
      <c r="I26" s="163">
        <v>33</v>
      </c>
      <c r="J26" s="171">
        <v>2</v>
      </c>
      <c r="K26" s="171"/>
      <c r="L26" s="171">
        <v>1</v>
      </c>
      <c r="M26" s="171">
        <v>33</v>
      </c>
      <c r="N26" s="171">
        <v>26</v>
      </c>
      <c r="O26" s="171">
        <v>13</v>
      </c>
      <c r="P26" s="171"/>
      <c r="Q26" s="162">
        <v>27</v>
      </c>
      <c r="R26" s="171" t="s">
        <v>110</v>
      </c>
      <c r="S26" s="171"/>
      <c r="T26" s="171">
        <v>7</v>
      </c>
      <c r="U26" s="171"/>
      <c r="V26" s="50"/>
      <c r="W26" s="171"/>
      <c r="X26" s="171"/>
      <c r="Y26" s="171">
        <v>7</v>
      </c>
      <c r="Z26" s="171">
        <v>14</v>
      </c>
      <c r="AA26" s="171"/>
      <c r="AB26" s="171"/>
      <c r="AC26" s="171">
        <v>7</v>
      </c>
      <c r="AD26" s="60"/>
      <c r="AE26" s="159"/>
      <c r="AF26" s="171">
        <v>112</v>
      </c>
      <c r="AG26" s="90"/>
      <c r="AH26" s="166">
        <v>143</v>
      </c>
      <c r="AI26" s="81">
        <v>3</v>
      </c>
      <c r="AJ26" s="174">
        <v>1</v>
      </c>
      <c r="AK26" s="81">
        <v>1</v>
      </c>
      <c r="AL26" s="81">
        <v>85</v>
      </c>
      <c r="AM26" s="81">
        <v>105</v>
      </c>
      <c r="AN26" s="174">
        <v>3</v>
      </c>
      <c r="AO26" s="174"/>
      <c r="AP26" s="174">
        <v>1</v>
      </c>
      <c r="AQ26" s="178">
        <v>49</v>
      </c>
      <c r="AR26" s="58"/>
      <c r="AS26" s="58"/>
      <c r="AT26" s="172">
        <v>454</v>
      </c>
    </row>
    <row r="27" spans="1:46">
      <c r="A27" s="415"/>
      <c r="B27" s="390"/>
      <c r="C27" s="76" t="s">
        <v>89</v>
      </c>
      <c r="D27" s="71"/>
      <c r="E27" s="160"/>
      <c r="F27" s="158">
        <v>1691120</v>
      </c>
      <c r="G27" s="158"/>
      <c r="H27" s="89"/>
      <c r="I27" s="165">
        <v>1280400</v>
      </c>
      <c r="J27" s="167">
        <v>82400</v>
      </c>
      <c r="K27" s="167"/>
      <c r="L27" s="167">
        <v>26430</v>
      </c>
      <c r="M27" s="167">
        <v>226380</v>
      </c>
      <c r="N27" s="104" t="s">
        <v>110</v>
      </c>
      <c r="O27" s="110" t="s">
        <v>110</v>
      </c>
      <c r="P27" s="110" t="s">
        <v>110</v>
      </c>
      <c r="Q27" s="110">
        <v>948510</v>
      </c>
      <c r="R27" s="104"/>
      <c r="S27" s="110"/>
      <c r="T27" s="110">
        <v>447020</v>
      </c>
      <c r="U27" s="109"/>
      <c r="V27" s="51"/>
      <c r="W27" s="167"/>
      <c r="X27" s="167"/>
      <c r="Y27" s="167">
        <v>603520</v>
      </c>
      <c r="Z27" s="167">
        <v>1640000</v>
      </c>
      <c r="AA27" s="167"/>
      <c r="AB27" s="167"/>
      <c r="AC27" s="167">
        <v>217580</v>
      </c>
      <c r="AD27" s="61"/>
      <c r="AE27" s="160"/>
      <c r="AF27" s="158">
        <v>13747750</v>
      </c>
      <c r="AG27" s="92"/>
      <c r="AH27" s="166">
        <v>5562400</v>
      </c>
      <c r="AI27" s="81">
        <v>143880</v>
      </c>
      <c r="AJ27" s="176">
        <v>16500</v>
      </c>
      <c r="AK27" s="81">
        <v>26430</v>
      </c>
      <c r="AL27" s="81">
        <v>586100</v>
      </c>
      <c r="AM27" s="81">
        <v>6717880</v>
      </c>
      <c r="AN27" s="176">
        <v>61580</v>
      </c>
      <c r="AO27" s="177"/>
      <c r="AP27" s="176">
        <v>74570</v>
      </c>
      <c r="AQ27" s="57">
        <v>3430000</v>
      </c>
      <c r="AR27" s="59"/>
      <c r="AS27" s="59"/>
      <c r="AT27" s="172">
        <v>26937090</v>
      </c>
    </row>
    <row r="28" spans="1:46">
      <c r="A28" s="417">
        <v>42900</v>
      </c>
      <c r="B28" s="389" t="s">
        <v>94</v>
      </c>
      <c r="C28" s="75" t="s">
        <v>88</v>
      </c>
      <c r="D28" s="70"/>
      <c r="E28" s="163"/>
      <c r="F28" s="171">
        <v>115</v>
      </c>
      <c r="G28" s="171"/>
      <c r="H28" s="90"/>
      <c r="I28" s="163">
        <v>37</v>
      </c>
      <c r="J28" s="171">
        <v>2</v>
      </c>
      <c r="K28" s="171"/>
      <c r="L28" s="171">
        <v>2</v>
      </c>
      <c r="M28" s="171">
        <v>35</v>
      </c>
      <c r="N28" s="171">
        <v>20</v>
      </c>
      <c r="O28" s="171">
        <v>16</v>
      </c>
      <c r="P28" s="171"/>
      <c r="Q28" s="171">
        <v>26</v>
      </c>
      <c r="R28" s="171" t="s">
        <v>110</v>
      </c>
      <c r="S28" s="171"/>
      <c r="T28" s="171">
        <v>7</v>
      </c>
      <c r="U28" s="171"/>
      <c r="V28" s="50"/>
      <c r="W28" s="171"/>
      <c r="X28" s="171"/>
      <c r="Y28" s="171">
        <v>4</v>
      </c>
      <c r="Z28" s="171">
        <v>15</v>
      </c>
      <c r="AA28" s="171">
        <v>1</v>
      </c>
      <c r="AB28" s="171"/>
      <c r="AC28" s="171"/>
      <c r="AD28" s="60"/>
      <c r="AE28" s="159"/>
      <c r="AF28" s="171">
        <v>108</v>
      </c>
      <c r="AG28" s="90"/>
      <c r="AH28" s="166">
        <v>143</v>
      </c>
      <c r="AI28" s="81">
        <v>4</v>
      </c>
      <c r="AJ28" s="174">
        <v>1</v>
      </c>
      <c r="AK28" s="81">
        <v>2</v>
      </c>
      <c r="AL28" s="81">
        <v>64</v>
      </c>
      <c r="AM28" s="81">
        <v>93</v>
      </c>
      <c r="AN28" s="174">
        <v>2</v>
      </c>
      <c r="AO28" s="174">
        <v>1</v>
      </c>
      <c r="AP28" s="174">
        <v>2</v>
      </c>
      <c r="AQ28" s="175">
        <v>57</v>
      </c>
      <c r="AR28" s="58"/>
      <c r="AS28" s="58"/>
      <c r="AT28" s="172">
        <v>420</v>
      </c>
    </row>
    <row r="29" spans="1:46">
      <c r="A29" s="415"/>
      <c r="B29" s="390"/>
      <c r="C29" s="76" t="s">
        <v>89</v>
      </c>
      <c r="D29" s="71"/>
      <c r="E29" s="160"/>
      <c r="F29" s="158">
        <v>2283940</v>
      </c>
      <c r="G29" s="158"/>
      <c r="H29" s="89"/>
      <c r="I29" s="165">
        <v>1435600</v>
      </c>
      <c r="J29" s="167">
        <v>82400</v>
      </c>
      <c r="K29" s="167"/>
      <c r="L29" s="167">
        <v>43500</v>
      </c>
      <c r="M29" s="167">
        <v>240100</v>
      </c>
      <c r="N29" s="104" t="s">
        <v>110</v>
      </c>
      <c r="O29" s="109" t="s">
        <v>110</v>
      </c>
      <c r="P29" s="109" t="s">
        <v>110</v>
      </c>
      <c r="Q29" s="110">
        <v>913380</v>
      </c>
      <c r="R29" s="110"/>
      <c r="S29" s="110"/>
      <c r="T29" s="104">
        <v>619300</v>
      </c>
      <c r="U29" s="109"/>
      <c r="V29" s="51"/>
      <c r="W29" s="167"/>
      <c r="X29" s="167"/>
      <c r="Y29" s="167">
        <v>300000</v>
      </c>
      <c r="Z29" s="167">
        <v>1740000</v>
      </c>
      <c r="AA29" s="167">
        <v>80000</v>
      </c>
      <c r="AB29" s="167"/>
      <c r="AC29" s="167"/>
      <c r="AD29" s="61"/>
      <c r="AE29" s="160"/>
      <c r="AF29" s="158">
        <v>14811100</v>
      </c>
      <c r="AG29" s="92"/>
      <c r="AH29" s="166">
        <v>5555400</v>
      </c>
      <c r="AI29" s="81">
        <v>212360</v>
      </c>
      <c r="AJ29" s="176">
        <v>16500</v>
      </c>
      <c r="AK29" s="81">
        <v>43500</v>
      </c>
      <c r="AL29" s="81">
        <v>451900</v>
      </c>
      <c r="AM29" s="81">
        <v>6386140</v>
      </c>
      <c r="AN29" s="176">
        <v>49940</v>
      </c>
      <c r="AO29" s="177"/>
      <c r="AP29" s="176">
        <v>83290</v>
      </c>
      <c r="AQ29" s="57">
        <v>3990000</v>
      </c>
      <c r="AR29" s="59"/>
      <c r="AS29" s="59"/>
      <c r="AT29" s="172">
        <v>27610130</v>
      </c>
    </row>
    <row r="30" spans="1:46">
      <c r="A30" s="417">
        <v>42901</v>
      </c>
      <c r="B30" s="389" t="s">
        <v>87</v>
      </c>
      <c r="C30" s="75" t="s">
        <v>88</v>
      </c>
      <c r="D30" s="70"/>
      <c r="E30" s="163"/>
      <c r="F30" s="171">
        <v>63</v>
      </c>
      <c r="G30" s="171"/>
      <c r="H30" s="90"/>
      <c r="I30" s="163">
        <v>39</v>
      </c>
      <c r="J30" s="171">
        <v>2</v>
      </c>
      <c r="K30" s="171"/>
      <c r="L30" s="171"/>
      <c r="M30" s="171">
        <v>37</v>
      </c>
      <c r="N30" s="171">
        <v>26</v>
      </c>
      <c r="O30" s="171">
        <v>13</v>
      </c>
      <c r="P30" s="171"/>
      <c r="Q30" s="171">
        <v>32</v>
      </c>
      <c r="R30" s="171" t="s">
        <v>110</v>
      </c>
      <c r="S30" s="171"/>
      <c r="T30" s="171">
        <v>4</v>
      </c>
      <c r="U30" s="171"/>
      <c r="V30" s="50"/>
      <c r="W30" s="171">
        <v>7</v>
      </c>
      <c r="X30" s="171"/>
      <c r="Y30" s="171">
        <v>3</v>
      </c>
      <c r="Z30" s="171">
        <v>9</v>
      </c>
      <c r="AA30" s="171"/>
      <c r="AB30" s="171"/>
      <c r="AC30" s="171"/>
      <c r="AD30" s="60"/>
      <c r="AE30" s="159"/>
      <c r="AF30" s="171">
        <v>109</v>
      </c>
      <c r="AG30" s="90"/>
      <c r="AH30" s="166">
        <v>145</v>
      </c>
      <c r="AI30" s="81">
        <v>5</v>
      </c>
      <c r="AJ30" s="174">
        <v>7</v>
      </c>
      <c r="AK30" s="81">
        <v>1</v>
      </c>
      <c r="AL30" s="81">
        <v>58</v>
      </c>
      <c r="AM30" s="81">
        <v>94</v>
      </c>
      <c r="AN30" s="174">
        <v>4</v>
      </c>
      <c r="AO30" s="174"/>
      <c r="AP30" s="174">
        <v>3</v>
      </c>
      <c r="AQ30" s="175">
        <v>56</v>
      </c>
      <c r="AR30" s="58"/>
      <c r="AS30" s="58"/>
      <c r="AT30" s="172">
        <v>426</v>
      </c>
    </row>
    <row r="31" spans="1:46">
      <c r="A31" s="415"/>
      <c r="B31" s="390"/>
      <c r="C31" s="76" t="s">
        <v>89</v>
      </c>
      <c r="D31" s="71"/>
      <c r="E31" s="160"/>
      <c r="F31" s="158">
        <v>1229450</v>
      </c>
      <c r="G31" s="158"/>
      <c r="H31" s="89"/>
      <c r="I31" s="165">
        <v>1513200</v>
      </c>
      <c r="J31" s="167">
        <v>117900</v>
      </c>
      <c r="K31" s="167"/>
      <c r="L31" s="167"/>
      <c r="M31" s="167">
        <v>253820</v>
      </c>
      <c r="N31" s="104" t="s">
        <v>110</v>
      </c>
      <c r="O31" s="110" t="s">
        <v>110</v>
      </c>
      <c r="P31" s="110" t="s">
        <v>110</v>
      </c>
      <c r="Q31" s="110">
        <v>1124160</v>
      </c>
      <c r="R31" s="110"/>
      <c r="S31" s="110"/>
      <c r="T31" s="110">
        <v>255440</v>
      </c>
      <c r="U31" s="116"/>
      <c r="V31" s="51"/>
      <c r="W31" s="167">
        <v>200500</v>
      </c>
      <c r="X31" s="167"/>
      <c r="Y31" s="167">
        <v>150000</v>
      </c>
      <c r="Z31" s="167">
        <v>1020000</v>
      </c>
      <c r="AA31" s="167"/>
      <c r="AB31" s="167"/>
      <c r="AC31" s="167"/>
      <c r="AD31" s="61"/>
      <c r="AE31" s="160"/>
      <c r="AF31" s="158">
        <v>14928500</v>
      </c>
      <c r="AG31" s="92"/>
      <c r="AH31" s="166">
        <v>5661000</v>
      </c>
      <c r="AI31" s="81">
        <v>279660</v>
      </c>
      <c r="AJ31" s="176">
        <v>99060</v>
      </c>
      <c r="AK31" s="81">
        <v>25500</v>
      </c>
      <c r="AL31" s="81">
        <v>403850</v>
      </c>
      <c r="AM31" s="81">
        <v>6566360</v>
      </c>
      <c r="AN31" s="176">
        <v>153450</v>
      </c>
      <c r="AO31" s="177"/>
      <c r="AP31" s="176">
        <v>88150</v>
      </c>
      <c r="AQ31" s="57">
        <v>3920000</v>
      </c>
      <c r="AR31" s="59"/>
      <c r="AS31" s="59"/>
      <c r="AT31" s="172">
        <v>28205530</v>
      </c>
    </row>
    <row r="32" spans="1:46">
      <c r="A32" s="417">
        <v>42902</v>
      </c>
      <c r="B32" s="389" t="s">
        <v>90</v>
      </c>
      <c r="C32" s="75" t="s">
        <v>88</v>
      </c>
      <c r="D32" s="70"/>
      <c r="E32" s="163"/>
      <c r="F32" s="171">
        <v>92</v>
      </c>
      <c r="G32" s="171"/>
      <c r="H32" s="90"/>
      <c r="I32" s="163">
        <v>29</v>
      </c>
      <c r="J32" s="171"/>
      <c r="K32" s="171"/>
      <c r="L32" s="171">
        <v>4</v>
      </c>
      <c r="M32" s="171">
        <v>28</v>
      </c>
      <c r="N32" s="171">
        <v>25</v>
      </c>
      <c r="O32" s="171">
        <v>8</v>
      </c>
      <c r="P32" s="171"/>
      <c r="Q32" s="171">
        <v>19</v>
      </c>
      <c r="R32" s="171" t="s">
        <v>110</v>
      </c>
      <c r="S32" s="171"/>
      <c r="T32" s="171">
        <v>10</v>
      </c>
      <c r="U32" s="162"/>
      <c r="V32" s="50"/>
      <c r="W32" s="171"/>
      <c r="X32" s="171"/>
      <c r="Y32" s="171">
        <v>3</v>
      </c>
      <c r="Z32" s="171">
        <v>9</v>
      </c>
      <c r="AA32" s="171"/>
      <c r="AB32" s="171"/>
      <c r="AC32" s="171"/>
      <c r="AD32" s="60"/>
      <c r="AE32" s="159"/>
      <c r="AF32" s="171">
        <v>143</v>
      </c>
      <c r="AG32" s="90"/>
      <c r="AH32" s="166">
        <v>172</v>
      </c>
      <c r="AI32" s="81">
        <v>0</v>
      </c>
      <c r="AJ32" s="174"/>
      <c r="AK32" s="81">
        <v>6</v>
      </c>
      <c r="AL32" s="81">
        <v>92</v>
      </c>
      <c r="AM32" s="81">
        <v>134</v>
      </c>
      <c r="AN32" s="174">
        <v>1</v>
      </c>
      <c r="AO32" s="174">
        <v>3</v>
      </c>
      <c r="AP32" s="174">
        <v>5</v>
      </c>
      <c r="AQ32" s="178">
        <v>78</v>
      </c>
      <c r="AR32" s="58"/>
      <c r="AS32" s="58"/>
      <c r="AT32" s="172">
        <v>556</v>
      </c>
    </row>
    <row r="33" spans="1:46">
      <c r="A33" s="415"/>
      <c r="B33" s="390"/>
      <c r="C33" s="76" t="s">
        <v>89</v>
      </c>
      <c r="D33" s="71"/>
      <c r="E33" s="160"/>
      <c r="F33" s="158">
        <v>1765410</v>
      </c>
      <c r="G33" s="158"/>
      <c r="H33" s="89"/>
      <c r="I33" s="165">
        <v>1125200</v>
      </c>
      <c r="J33" s="167"/>
      <c r="K33" s="167"/>
      <c r="L33" s="167">
        <v>83430</v>
      </c>
      <c r="M33" s="167">
        <v>192080</v>
      </c>
      <c r="N33" s="104" t="s">
        <v>110</v>
      </c>
      <c r="O33" s="110" t="s">
        <v>110</v>
      </c>
      <c r="P33" s="104" t="s">
        <v>110</v>
      </c>
      <c r="Q33" s="110">
        <v>667470</v>
      </c>
      <c r="R33" s="110"/>
      <c r="S33" s="104"/>
      <c r="T33" s="109">
        <v>638600</v>
      </c>
      <c r="U33" s="109"/>
      <c r="V33" s="51"/>
      <c r="W33" s="167"/>
      <c r="X33" s="167"/>
      <c r="Y33" s="167">
        <v>178000</v>
      </c>
      <c r="Z33" s="167">
        <v>1020000</v>
      </c>
      <c r="AA33" s="167"/>
      <c r="AB33" s="167"/>
      <c r="AC33" s="167"/>
      <c r="AD33" s="61"/>
      <c r="AE33" s="160"/>
      <c r="AF33" s="158">
        <v>20036440</v>
      </c>
      <c r="AG33" s="92"/>
      <c r="AH33" s="166">
        <v>6694600</v>
      </c>
      <c r="AI33" s="81">
        <v>0</v>
      </c>
      <c r="AJ33" s="177"/>
      <c r="AK33" s="81">
        <v>123930</v>
      </c>
      <c r="AL33" s="81">
        <v>634120</v>
      </c>
      <c r="AM33" s="81">
        <v>8955010</v>
      </c>
      <c r="AN33" s="176">
        <v>78190</v>
      </c>
      <c r="AO33" s="177"/>
      <c r="AP33" s="176">
        <v>376110</v>
      </c>
      <c r="AQ33" s="57">
        <v>5460000</v>
      </c>
      <c r="AR33" s="59"/>
      <c r="AS33" s="59"/>
      <c r="AT33" s="172">
        <v>36898400</v>
      </c>
    </row>
    <row r="34" spans="1:46" ht="16.5" customHeight="1">
      <c r="A34" s="417">
        <v>42903</v>
      </c>
      <c r="B34" s="389" t="s">
        <v>91</v>
      </c>
      <c r="C34" s="75" t="s">
        <v>88</v>
      </c>
      <c r="D34" s="70"/>
      <c r="E34" s="163"/>
      <c r="F34" s="171">
        <v>63</v>
      </c>
      <c r="G34" s="171"/>
      <c r="H34" s="90"/>
      <c r="I34" s="163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50"/>
      <c r="W34" s="171"/>
      <c r="X34" s="171"/>
      <c r="Y34" s="171"/>
      <c r="Z34" s="171"/>
      <c r="AA34" s="171"/>
      <c r="AB34" s="171"/>
      <c r="AC34" s="171"/>
      <c r="AD34" s="60"/>
      <c r="AE34" s="159"/>
      <c r="AF34" s="171"/>
      <c r="AG34" s="90"/>
      <c r="AH34" s="166">
        <v>0</v>
      </c>
      <c r="AI34" s="81">
        <v>0</v>
      </c>
      <c r="AJ34" s="174"/>
      <c r="AK34" s="81">
        <v>0</v>
      </c>
      <c r="AL34" s="81">
        <v>7</v>
      </c>
      <c r="AM34" s="81">
        <v>0</v>
      </c>
      <c r="AN34" s="174"/>
      <c r="AO34" s="174"/>
      <c r="AP34" s="174"/>
      <c r="AQ34" s="175"/>
      <c r="AR34" s="58"/>
      <c r="AS34" s="58"/>
      <c r="AT34" s="172">
        <v>7</v>
      </c>
    </row>
    <row r="35" spans="1:46" ht="16.5" customHeight="1">
      <c r="A35" s="415"/>
      <c r="B35" s="390"/>
      <c r="C35" s="76" t="s">
        <v>89</v>
      </c>
      <c r="D35" s="71"/>
      <c r="E35" s="160"/>
      <c r="F35" s="158">
        <v>1278240</v>
      </c>
      <c r="G35" s="158"/>
      <c r="H35" s="89"/>
      <c r="I35" s="165"/>
      <c r="J35" s="167"/>
      <c r="K35" s="167"/>
      <c r="L35" s="167"/>
      <c r="M35" s="167"/>
      <c r="N35" s="104"/>
      <c r="O35" s="109"/>
      <c r="P35" s="115"/>
      <c r="Q35" s="104"/>
      <c r="R35" s="110"/>
      <c r="S35" s="104"/>
      <c r="T35" s="110"/>
      <c r="U35" s="117"/>
      <c r="V35" s="51"/>
      <c r="W35" s="167"/>
      <c r="X35" s="167"/>
      <c r="Y35" s="167"/>
      <c r="Z35" s="167"/>
      <c r="AA35" s="167"/>
      <c r="AB35" s="167"/>
      <c r="AC35" s="167"/>
      <c r="AD35" s="61"/>
      <c r="AE35" s="160"/>
      <c r="AF35" s="158"/>
      <c r="AG35" s="92"/>
      <c r="AH35" s="166">
        <v>0</v>
      </c>
      <c r="AI35" s="81">
        <v>0</v>
      </c>
      <c r="AJ35" s="177"/>
      <c r="AK35" s="81">
        <v>0</v>
      </c>
      <c r="AL35" s="81">
        <v>48020</v>
      </c>
      <c r="AM35" s="81">
        <v>0</v>
      </c>
      <c r="AN35" s="177"/>
      <c r="AO35" s="177"/>
      <c r="AP35" s="177"/>
      <c r="AQ35" s="57"/>
      <c r="AR35" s="59"/>
      <c r="AS35" s="59"/>
      <c r="AT35" s="172">
        <v>48020</v>
      </c>
    </row>
    <row r="36" spans="1:46">
      <c r="A36" s="417">
        <v>42905</v>
      </c>
      <c r="B36" s="389" t="s">
        <v>92</v>
      </c>
      <c r="C36" s="75" t="s">
        <v>88</v>
      </c>
      <c r="D36" s="70"/>
      <c r="E36" s="163"/>
      <c r="F36" s="171">
        <v>48</v>
      </c>
      <c r="G36" s="171"/>
      <c r="H36" s="90"/>
      <c r="I36" s="163">
        <v>44</v>
      </c>
      <c r="J36" s="171">
        <v>2</v>
      </c>
      <c r="K36" s="171"/>
      <c r="L36" s="171">
        <v>1</v>
      </c>
      <c r="M36" s="171">
        <v>41</v>
      </c>
      <c r="N36" s="171">
        <v>20</v>
      </c>
      <c r="O36" s="171">
        <v>14</v>
      </c>
      <c r="P36" s="162"/>
      <c r="Q36" s="171">
        <v>28</v>
      </c>
      <c r="R36" s="171"/>
      <c r="S36" s="171"/>
      <c r="T36" s="171">
        <v>9</v>
      </c>
      <c r="U36" s="162"/>
      <c r="V36" s="50"/>
      <c r="W36" s="171">
        <v>1</v>
      </c>
      <c r="X36" s="171"/>
      <c r="Y36" s="171">
        <v>2</v>
      </c>
      <c r="Z36" s="171">
        <v>18</v>
      </c>
      <c r="AA36" s="171">
        <v>1</v>
      </c>
      <c r="AB36" s="171"/>
      <c r="AC36" s="171"/>
      <c r="AD36" s="60"/>
      <c r="AE36" s="159"/>
      <c r="AF36" s="171">
        <v>133</v>
      </c>
      <c r="AG36" s="90"/>
      <c r="AH36" s="166">
        <v>177</v>
      </c>
      <c r="AI36" s="81">
        <v>2</v>
      </c>
      <c r="AJ36" s="174">
        <v>14</v>
      </c>
      <c r="AK36" s="81">
        <v>6</v>
      </c>
      <c r="AL36" s="81">
        <v>113</v>
      </c>
      <c r="AM36" s="81">
        <v>153</v>
      </c>
      <c r="AN36" s="174">
        <v>21</v>
      </c>
      <c r="AO36" s="174"/>
      <c r="AP36" s="174">
        <v>20</v>
      </c>
      <c r="AQ36" s="178">
        <v>63</v>
      </c>
      <c r="AR36" s="58"/>
      <c r="AS36" s="58"/>
      <c r="AT36" s="172">
        <v>639</v>
      </c>
    </row>
    <row r="37" spans="1:46">
      <c r="A37" s="415"/>
      <c r="B37" s="390"/>
      <c r="C37" s="76" t="s">
        <v>89</v>
      </c>
      <c r="D37" s="71"/>
      <c r="E37" s="160"/>
      <c r="F37" s="158">
        <v>980450</v>
      </c>
      <c r="G37" s="158"/>
      <c r="H37" s="89"/>
      <c r="I37" s="165">
        <v>1707200</v>
      </c>
      <c r="J37" s="167">
        <v>117900</v>
      </c>
      <c r="K37" s="167"/>
      <c r="L37" s="167">
        <v>25500</v>
      </c>
      <c r="M37" s="167">
        <v>281260</v>
      </c>
      <c r="N37" s="113"/>
      <c r="O37" s="113"/>
      <c r="P37" s="113"/>
      <c r="Q37" s="104">
        <v>983640</v>
      </c>
      <c r="R37" s="110"/>
      <c r="S37" s="110"/>
      <c r="T37" s="118">
        <v>574740</v>
      </c>
      <c r="U37" s="109"/>
      <c r="V37" s="51"/>
      <c r="W37" s="167">
        <v>35500</v>
      </c>
      <c r="X37" s="167"/>
      <c r="Y37" s="167">
        <v>100000</v>
      </c>
      <c r="Z37" s="167">
        <v>2020000</v>
      </c>
      <c r="AA37" s="167">
        <v>80000</v>
      </c>
      <c r="AB37" s="167"/>
      <c r="AC37" s="167"/>
      <c r="AD37" s="61"/>
      <c r="AE37" s="160"/>
      <c r="AF37" s="158">
        <v>18383110</v>
      </c>
      <c r="AG37" s="92"/>
      <c r="AH37" s="166">
        <v>6895600</v>
      </c>
      <c r="AI37" s="81">
        <v>117900</v>
      </c>
      <c r="AJ37" s="176">
        <v>239220</v>
      </c>
      <c r="AK37" s="81">
        <v>156930</v>
      </c>
      <c r="AL37" s="81">
        <v>775180</v>
      </c>
      <c r="AM37" s="81">
        <v>9935240</v>
      </c>
      <c r="AN37" s="176">
        <v>574110</v>
      </c>
      <c r="AO37" s="177"/>
      <c r="AP37" s="176">
        <v>688730</v>
      </c>
      <c r="AQ37" s="57">
        <v>4410000</v>
      </c>
      <c r="AR37" s="59"/>
      <c r="AS37" s="59"/>
      <c r="AT37" s="172">
        <v>37766020</v>
      </c>
    </row>
    <row r="38" spans="1:46">
      <c r="A38" s="417">
        <v>42906</v>
      </c>
      <c r="B38" s="389" t="s">
        <v>93</v>
      </c>
      <c r="C38" s="75" t="s">
        <v>88</v>
      </c>
      <c r="D38" s="70"/>
      <c r="E38" s="163"/>
      <c r="F38" s="171">
        <v>47</v>
      </c>
      <c r="G38" s="171"/>
      <c r="H38" s="90"/>
      <c r="I38" s="163">
        <v>43</v>
      </c>
      <c r="J38" s="171">
        <v>4</v>
      </c>
      <c r="K38" s="171"/>
      <c r="L38" s="171">
        <v>2</v>
      </c>
      <c r="M38" s="171">
        <v>42</v>
      </c>
      <c r="N38" s="171">
        <v>22</v>
      </c>
      <c r="O38" s="171">
        <v>18</v>
      </c>
      <c r="P38" s="171"/>
      <c r="Q38" s="111">
        <v>33</v>
      </c>
      <c r="R38" s="171"/>
      <c r="S38" s="171"/>
      <c r="T38" s="119"/>
      <c r="U38" s="171"/>
      <c r="V38" s="50"/>
      <c r="W38" s="171">
        <v>3</v>
      </c>
      <c r="X38" s="171"/>
      <c r="Y38" s="171">
        <v>5</v>
      </c>
      <c r="Z38" s="171">
        <v>18</v>
      </c>
      <c r="AA38" s="171"/>
      <c r="AB38" s="171"/>
      <c r="AC38" s="171">
        <v>7</v>
      </c>
      <c r="AD38" s="60"/>
      <c r="AE38" s="159"/>
      <c r="AF38" s="171">
        <v>114</v>
      </c>
      <c r="AG38" s="90"/>
      <c r="AH38" s="166">
        <v>156</v>
      </c>
      <c r="AI38" s="81">
        <v>5</v>
      </c>
      <c r="AJ38" s="174">
        <v>3</v>
      </c>
      <c r="AK38" s="81">
        <v>2</v>
      </c>
      <c r="AL38" s="81">
        <v>89</v>
      </c>
      <c r="AM38" s="81">
        <v>113</v>
      </c>
      <c r="AN38" s="174">
        <v>5</v>
      </c>
      <c r="AO38" s="174"/>
      <c r="AP38" s="174">
        <v>17</v>
      </c>
      <c r="AQ38" s="178">
        <v>62</v>
      </c>
      <c r="AR38" s="58"/>
      <c r="AS38" s="58"/>
      <c r="AT38" s="172">
        <v>504</v>
      </c>
    </row>
    <row r="39" spans="1:46">
      <c r="A39" s="415"/>
      <c r="B39" s="390"/>
      <c r="C39" s="76" t="s">
        <v>89</v>
      </c>
      <c r="D39" s="71"/>
      <c r="E39" s="160"/>
      <c r="F39" s="158">
        <v>975490</v>
      </c>
      <c r="G39" s="158"/>
      <c r="H39" s="89"/>
      <c r="I39" s="165">
        <v>16680400</v>
      </c>
      <c r="J39" s="128">
        <v>291580</v>
      </c>
      <c r="K39" s="167"/>
      <c r="L39" s="128">
        <v>46500</v>
      </c>
      <c r="M39" s="167">
        <v>291120</v>
      </c>
      <c r="N39" s="104"/>
      <c r="O39" s="110"/>
      <c r="P39" s="104"/>
      <c r="Q39" s="120">
        <v>1159290</v>
      </c>
      <c r="R39" s="109"/>
      <c r="S39" s="109"/>
      <c r="T39" s="109"/>
      <c r="U39" s="109"/>
      <c r="V39" s="51"/>
      <c r="W39" s="167">
        <v>106500</v>
      </c>
      <c r="X39" s="167"/>
      <c r="Y39" s="167">
        <v>280520</v>
      </c>
      <c r="Z39" s="167">
        <v>2040000</v>
      </c>
      <c r="AA39" s="167"/>
      <c r="AB39" s="167"/>
      <c r="AC39" s="167">
        <v>184660</v>
      </c>
      <c r="AD39" s="61"/>
      <c r="AE39" s="160"/>
      <c r="AF39" s="158">
        <v>16685650</v>
      </c>
      <c r="AG39" s="92"/>
      <c r="AH39" s="166">
        <v>21099800</v>
      </c>
      <c r="AI39" s="81">
        <v>353060</v>
      </c>
      <c r="AJ39" s="176">
        <v>52300</v>
      </c>
      <c r="AK39" s="81">
        <v>46500</v>
      </c>
      <c r="AL39" s="81">
        <v>613540</v>
      </c>
      <c r="AM39" s="81">
        <v>7923750</v>
      </c>
      <c r="AN39" s="176">
        <v>106620</v>
      </c>
      <c r="AO39" s="177"/>
      <c r="AP39" s="176">
        <v>536300</v>
      </c>
      <c r="AQ39" s="57">
        <v>4340000</v>
      </c>
      <c r="AR39" s="59"/>
      <c r="AS39" s="59"/>
      <c r="AT39" s="172">
        <v>47417520</v>
      </c>
    </row>
    <row r="40" spans="1:46">
      <c r="A40" s="417">
        <v>42907</v>
      </c>
      <c r="B40" s="389" t="s">
        <v>94</v>
      </c>
      <c r="C40" s="75" t="s">
        <v>88</v>
      </c>
      <c r="D40" s="70"/>
      <c r="E40" s="163"/>
      <c r="F40" s="171">
        <v>63</v>
      </c>
      <c r="G40" s="171"/>
      <c r="H40" s="90"/>
      <c r="I40" s="163">
        <v>23</v>
      </c>
      <c r="J40" s="171">
        <v>3</v>
      </c>
      <c r="K40" s="171"/>
      <c r="L40" s="171"/>
      <c r="M40" s="171">
        <v>24</v>
      </c>
      <c r="N40" s="171">
        <v>13</v>
      </c>
      <c r="O40" s="171">
        <v>17</v>
      </c>
      <c r="P40" s="171"/>
      <c r="Q40" s="171">
        <v>23</v>
      </c>
      <c r="R40" s="171"/>
      <c r="S40" s="171"/>
      <c r="T40" s="171">
        <v>7</v>
      </c>
      <c r="U40" s="171"/>
      <c r="V40" s="50"/>
      <c r="W40" s="171">
        <v>2</v>
      </c>
      <c r="X40" s="171"/>
      <c r="Y40" s="171">
        <v>0</v>
      </c>
      <c r="Z40" s="171">
        <v>8</v>
      </c>
      <c r="AA40" s="171"/>
      <c r="AB40" s="171"/>
      <c r="AC40" s="171"/>
      <c r="AD40" s="60"/>
      <c r="AE40" s="159"/>
      <c r="AF40" s="171">
        <v>108</v>
      </c>
      <c r="AG40" s="90"/>
      <c r="AH40" s="166">
        <v>131</v>
      </c>
      <c r="AI40" s="81">
        <v>3</v>
      </c>
      <c r="AJ40" s="174">
        <v>7</v>
      </c>
      <c r="AK40" s="81">
        <v>0</v>
      </c>
      <c r="AL40" s="81">
        <v>91</v>
      </c>
      <c r="AM40" s="81">
        <v>103</v>
      </c>
      <c r="AN40" s="174">
        <v>4</v>
      </c>
      <c r="AO40" s="174">
        <v>2</v>
      </c>
      <c r="AP40" s="174">
        <v>19</v>
      </c>
      <c r="AQ40" s="178">
        <v>59</v>
      </c>
      <c r="AR40" s="58"/>
      <c r="AS40" s="58"/>
      <c r="AT40" s="172">
        <v>468</v>
      </c>
    </row>
    <row r="41" spans="1:46">
      <c r="A41" s="415"/>
      <c r="B41" s="390"/>
      <c r="C41" s="76" t="s">
        <v>89</v>
      </c>
      <c r="D41" s="71"/>
      <c r="E41" s="160"/>
      <c r="F41" s="158">
        <v>1233740</v>
      </c>
      <c r="G41" s="158"/>
      <c r="H41" s="89"/>
      <c r="I41" s="165">
        <v>892400</v>
      </c>
      <c r="J41" s="167">
        <v>161760</v>
      </c>
      <c r="K41" s="167"/>
      <c r="L41" s="167"/>
      <c r="M41" s="167">
        <v>170640</v>
      </c>
      <c r="N41" s="104"/>
      <c r="O41" s="110"/>
      <c r="P41" s="110"/>
      <c r="Q41" s="110">
        <v>807990</v>
      </c>
      <c r="R41" s="110"/>
      <c r="S41" s="110"/>
      <c r="T41" s="110">
        <v>609300</v>
      </c>
      <c r="U41" s="109"/>
      <c r="V41" s="51"/>
      <c r="W41" s="167">
        <v>55000</v>
      </c>
      <c r="X41" s="167"/>
      <c r="Y41" s="167">
        <v>0</v>
      </c>
      <c r="Z41" s="167">
        <v>920000</v>
      </c>
      <c r="AA41" s="167"/>
      <c r="AB41" s="167"/>
      <c r="AC41" s="167"/>
      <c r="AD41" s="61"/>
      <c r="AE41" s="160"/>
      <c r="AF41" s="158">
        <v>15166630</v>
      </c>
      <c r="AG41" s="92"/>
      <c r="AH41" s="166">
        <v>5117800</v>
      </c>
      <c r="AI41" s="81">
        <v>161760</v>
      </c>
      <c r="AJ41" s="176">
        <v>142370</v>
      </c>
      <c r="AK41" s="81">
        <v>0</v>
      </c>
      <c r="AL41" s="81">
        <v>627260</v>
      </c>
      <c r="AM41" s="81">
        <v>6992550</v>
      </c>
      <c r="AN41" s="176">
        <v>54530</v>
      </c>
      <c r="AO41" s="177"/>
      <c r="AP41" s="176">
        <v>739500</v>
      </c>
      <c r="AQ41" s="57">
        <v>4130000</v>
      </c>
      <c r="AR41" s="59"/>
      <c r="AS41" s="59"/>
      <c r="AT41" s="172">
        <v>29002400</v>
      </c>
    </row>
    <row r="42" spans="1:46">
      <c r="A42" s="417">
        <v>42908</v>
      </c>
      <c r="B42" s="389" t="s">
        <v>87</v>
      </c>
      <c r="C42" s="75" t="s">
        <v>88</v>
      </c>
      <c r="D42" s="70"/>
      <c r="E42" s="163"/>
      <c r="F42" s="171">
        <v>68</v>
      </c>
      <c r="G42" s="171"/>
      <c r="H42" s="90"/>
      <c r="I42" s="163">
        <v>32</v>
      </c>
      <c r="J42" s="171">
        <v>4</v>
      </c>
      <c r="K42" s="171"/>
      <c r="L42" s="171"/>
      <c r="M42" s="171">
        <v>34</v>
      </c>
      <c r="N42" s="171">
        <v>23</v>
      </c>
      <c r="O42" s="171">
        <v>20</v>
      </c>
      <c r="P42" s="171"/>
      <c r="Q42" s="171">
        <v>34</v>
      </c>
      <c r="R42" s="171"/>
      <c r="S42" s="171"/>
      <c r="T42" s="171">
        <v>10</v>
      </c>
      <c r="U42" s="171"/>
      <c r="V42" s="50"/>
      <c r="W42" s="171">
        <v>5</v>
      </c>
      <c r="X42" s="171"/>
      <c r="Y42" s="171">
        <v>3</v>
      </c>
      <c r="Z42" s="171">
        <v>15</v>
      </c>
      <c r="AA42" s="171"/>
      <c r="AB42" s="171"/>
      <c r="AC42" s="171"/>
      <c r="AD42" s="60"/>
      <c r="AE42" s="159"/>
      <c r="AF42" s="171">
        <v>106</v>
      </c>
      <c r="AG42" s="90"/>
      <c r="AH42" s="166">
        <v>136</v>
      </c>
      <c r="AI42" s="81">
        <v>6</v>
      </c>
      <c r="AJ42" s="174">
        <v>11</v>
      </c>
      <c r="AK42" s="81">
        <v>0</v>
      </c>
      <c r="AL42" s="81">
        <v>101</v>
      </c>
      <c r="AM42" s="81">
        <v>111</v>
      </c>
      <c r="AN42" s="174">
        <v>15</v>
      </c>
      <c r="AO42" s="174"/>
      <c r="AP42" s="174">
        <v>26</v>
      </c>
      <c r="AQ42" s="178">
        <v>55</v>
      </c>
      <c r="AR42" s="58"/>
      <c r="AS42" s="58"/>
      <c r="AT42" s="172">
        <v>512</v>
      </c>
    </row>
    <row r="43" spans="1:46">
      <c r="A43" s="415"/>
      <c r="B43" s="390"/>
      <c r="C43" s="76" t="s">
        <v>89</v>
      </c>
      <c r="D43" s="71"/>
      <c r="E43" s="160"/>
      <c r="F43" s="158">
        <v>1383460</v>
      </c>
      <c r="G43" s="158"/>
      <c r="H43" s="89"/>
      <c r="I43" s="165">
        <v>1241600</v>
      </c>
      <c r="J43" s="167">
        <v>123600</v>
      </c>
      <c r="K43" s="167"/>
      <c r="L43" s="167"/>
      <c r="M43" s="167">
        <v>233240</v>
      </c>
      <c r="N43" s="104"/>
      <c r="O43" s="109"/>
      <c r="P43" s="109"/>
      <c r="Q43" s="110">
        <v>1194420</v>
      </c>
      <c r="R43" s="104"/>
      <c r="S43" s="110"/>
      <c r="T43" s="110">
        <v>638600</v>
      </c>
      <c r="U43" s="116"/>
      <c r="V43" s="51"/>
      <c r="W43" s="167">
        <v>197000</v>
      </c>
      <c r="X43" s="167"/>
      <c r="Y43" s="167">
        <v>251500</v>
      </c>
      <c r="Z43" s="167">
        <v>1740000</v>
      </c>
      <c r="AA43" s="167"/>
      <c r="AB43" s="167"/>
      <c r="AC43" s="167"/>
      <c r="AD43" s="61"/>
      <c r="AE43" s="160"/>
      <c r="AF43" s="158">
        <v>15469810</v>
      </c>
      <c r="AG43" s="92"/>
      <c r="AH43" s="166">
        <v>5227200</v>
      </c>
      <c r="AI43" s="81">
        <v>246560</v>
      </c>
      <c r="AJ43" s="176">
        <v>166370</v>
      </c>
      <c r="AK43" s="81">
        <v>0</v>
      </c>
      <c r="AL43" s="81">
        <v>698860</v>
      </c>
      <c r="AM43" s="81">
        <v>7819230</v>
      </c>
      <c r="AN43" s="176">
        <v>395190</v>
      </c>
      <c r="AO43" s="177"/>
      <c r="AP43" s="176">
        <v>978720</v>
      </c>
      <c r="AQ43" s="57">
        <v>3850000</v>
      </c>
      <c r="AR43" s="59"/>
      <c r="AS43" s="59"/>
      <c r="AT43" s="172">
        <v>31001940</v>
      </c>
    </row>
    <row r="44" spans="1:46">
      <c r="A44" s="417">
        <v>42909</v>
      </c>
      <c r="B44" s="389" t="s">
        <v>90</v>
      </c>
      <c r="C44" s="75" t="s">
        <v>88</v>
      </c>
      <c r="D44" s="70"/>
      <c r="E44" s="163"/>
      <c r="F44" s="171">
        <v>55</v>
      </c>
      <c r="G44" s="171"/>
      <c r="H44" s="90"/>
      <c r="I44" s="163">
        <v>21</v>
      </c>
      <c r="J44" s="171">
        <v>4</v>
      </c>
      <c r="K44" s="171"/>
      <c r="L44" s="171"/>
      <c r="M44" s="171">
        <v>19</v>
      </c>
      <c r="N44" s="171">
        <v>19</v>
      </c>
      <c r="O44" s="171">
        <v>20</v>
      </c>
      <c r="P44" s="171"/>
      <c r="Q44" s="171">
        <v>19</v>
      </c>
      <c r="R44" s="171"/>
      <c r="S44" s="171"/>
      <c r="T44" s="171">
        <v>7</v>
      </c>
      <c r="U44" s="162"/>
      <c r="V44" s="50"/>
      <c r="W44" s="171">
        <v>5</v>
      </c>
      <c r="X44" s="171"/>
      <c r="Y44" s="171">
        <v>1</v>
      </c>
      <c r="Z44" s="171">
        <v>11</v>
      </c>
      <c r="AA44" s="171"/>
      <c r="AB44" s="171"/>
      <c r="AC44" s="171"/>
      <c r="AD44" s="60"/>
      <c r="AE44" s="159"/>
      <c r="AF44" s="171">
        <v>106</v>
      </c>
      <c r="AG44" s="90"/>
      <c r="AH44" s="166">
        <v>127</v>
      </c>
      <c r="AI44" s="81">
        <v>4</v>
      </c>
      <c r="AJ44" s="174">
        <v>5</v>
      </c>
      <c r="AK44" s="81">
        <v>0</v>
      </c>
      <c r="AL44" s="81">
        <v>89</v>
      </c>
      <c r="AM44" s="81">
        <v>116</v>
      </c>
      <c r="AN44" s="174">
        <v>2</v>
      </c>
      <c r="AO44" s="174"/>
      <c r="AP44" s="174">
        <v>12</v>
      </c>
      <c r="AQ44" s="178">
        <v>48</v>
      </c>
      <c r="AR44" s="58"/>
      <c r="AS44" s="58"/>
      <c r="AT44" s="172">
        <v>461</v>
      </c>
    </row>
    <row r="45" spans="1:46">
      <c r="A45" s="415"/>
      <c r="B45" s="390"/>
      <c r="C45" s="76" t="s">
        <v>89</v>
      </c>
      <c r="D45" s="71"/>
      <c r="E45" s="160"/>
      <c r="F45" s="158">
        <v>1140210</v>
      </c>
      <c r="G45" s="158"/>
      <c r="H45" s="89"/>
      <c r="I45" s="165">
        <v>814800</v>
      </c>
      <c r="J45" s="167">
        <v>268900</v>
      </c>
      <c r="K45" s="167"/>
      <c r="L45" s="167"/>
      <c r="M45" s="167">
        <v>133340</v>
      </c>
      <c r="N45" s="104"/>
      <c r="O45" s="110"/>
      <c r="P45" s="110"/>
      <c r="Q45" s="110">
        <v>667470</v>
      </c>
      <c r="R45" s="110"/>
      <c r="S45" s="110"/>
      <c r="T45" s="104">
        <v>447020</v>
      </c>
      <c r="U45" s="109"/>
      <c r="V45" s="51"/>
      <c r="W45" s="167">
        <v>161500</v>
      </c>
      <c r="X45" s="167"/>
      <c r="Y45" s="167">
        <v>59000</v>
      </c>
      <c r="Z45" s="167">
        <v>1310000</v>
      </c>
      <c r="AA45" s="167"/>
      <c r="AB45" s="167"/>
      <c r="AC45" s="167"/>
      <c r="AD45" s="61"/>
      <c r="AE45" s="160"/>
      <c r="AF45" s="158">
        <v>14877650</v>
      </c>
      <c r="AG45" s="92"/>
      <c r="AH45" s="166">
        <v>4948600</v>
      </c>
      <c r="AI45" s="81">
        <v>268900</v>
      </c>
      <c r="AJ45" s="176">
        <v>86670</v>
      </c>
      <c r="AK45" s="81">
        <v>0</v>
      </c>
      <c r="AL45" s="81">
        <v>616540</v>
      </c>
      <c r="AM45" s="81">
        <v>7498730</v>
      </c>
      <c r="AN45" s="176">
        <v>59170</v>
      </c>
      <c r="AO45" s="177"/>
      <c r="AP45" s="176">
        <v>467580</v>
      </c>
      <c r="AQ45" s="57">
        <v>3360000</v>
      </c>
      <c r="AR45" s="59"/>
      <c r="AS45" s="59"/>
      <c r="AT45" s="172">
        <v>28823840</v>
      </c>
    </row>
    <row r="46" spans="1:46">
      <c r="A46" s="417">
        <v>42910</v>
      </c>
      <c r="B46" s="389" t="s">
        <v>91</v>
      </c>
      <c r="C46" s="75" t="s">
        <v>88</v>
      </c>
      <c r="D46" s="70"/>
      <c r="E46" s="163"/>
      <c r="F46" s="171"/>
      <c r="G46" s="171"/>
      <c r="H46" s="90"/>
      <c r="I46" s="163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50"/>
      <c r="W46" s="171"/>
      <c r="X46" s="171"/>
      <c r="Y46" s="171"/>
      <c r="Z46" s="171"/>
      <c r="AA46" s="171"/>
      <c r="AB46" s="171"/>
      <c r="AC46" s="171"/>
      <c r="AD46" s="60"/>
      <c r="AE46" s="159"/>
      <c r="AF46" s="171"/>
      <c r="AG46" s="90"/>
      <c r="AH46" s="166">
        <v>0</v>
      </c>
      <c r="AI46" s="81">
        <v>0</v>
      </c>
      <c r="AJ46" s="174"/>
      <c r="AK46" s="81">
        <v>0</v>
      </c>
      <c r="AL46" s="81">
        <v>0</v>
      </c>
      <c r="AM46" s="81">
        <v>0</v>
      </c>
      <c r="AN46" s="174"/>
      <c r="AO46" s="174"/>
      <c r="AP46" s="174"/>
      <c r="AQ46" s="178"/>
      <c r="AR46" s="58"/>
      <c r="AS46" s="58"/>
      <c r="AT46" s="172">
        <v>0</v>
      </c>
    </row>
    <row r="47" spans="1:46">
      <c r="A47" s="415"/>
      <c r="B47" s="390"/>
      <c r="C47" s="76" t="s">
        <v>89</v>
      </c>
      <c r="D47" s="71"/>
      <c r="E47" s="160"/>
      <c r="F47" s="158"/>
      <c r="G47" s="158"/>
      <c r="H47" s="89"/>
      <c r="I47" s="165"/>
      <c r="J47" s="167"/>
      <c r="K47" s="167"/>
      <c r="L47" s="167"/>
      <c r="M47" s="167"/>
      <c r="N47" s="104"/>
      <c r="O47" s="109"/>
      <c r="P47" s="110"/>
      <c r="Q47" s="110"/>
      <c r="R47" s="110"/>
      <c r="S47" s="104"/>
      <c r="T47" s="109"/>
      <c r="U47" s="109"/>
      <c r="V47" s="51"/>
      <c r="W47" s="167"/>
      <c r="X47" s="167"/>
      <c r="Y47" s="167"/>
      <c r="Z47" s="167"/>
      <c r="AA47" s="167"/>
      <c r="AB47" s="167"/>
      <c r="AC47" s="167"/>
      <c r="AD47" s="61"/>
      <c r="AE47" s="160"/>
      <c r="AF47" s="158"/>
      <c r="AG47" s="92"/>
      <c r="AH47" s="166">
        <v>0</v>
      </c>
      <c r="AI47" s="81">
        <v>0</v>
      </c>
      <c r="AJ47" s="177"/>
      <c r="AK47" s="81">
        <v>0</v>
      </c>
      <c r="AL47" s="81">
        <v>0</v>
      </c>
      <c r="AM47" s="81">
        <v>0</v>
      </c>
      <c r="AN47" s="177"/>
      <c r="AO47" s="177"/>
      <c r="AP47" s="177"/>
      <c r="AQ47" s="57"/>
      <c r="AR47" s="59"/>
      <c r="AS47" s="59"/>
      <c r="AT47" s="172">
        <v>0</v>
      </c>
    </row>
    <row r="48" spans="1:46">
      <c r="A48" s="417">
        <v>42912</v>
      </c>
      <c r="B48" s="389" t="s">
        <v>92</v>
      </c>
      <c r="C48" s="75" t="s">
        <v>88</v>
      </c>
      <c r="D48" s="70"/>
      <c r="E48" s="163"/>
      <c r="F48" s="171">
        <v>55</v>
      </c>
      <c r="G48" s="171"/>
      <c r="H48" s="90"/>
      <c r="I48" s="163">
        <v>32</v>
      </c>
      <c r="J48" s="171">
        <v>6</v>
      </c>
      <c r="K48" s="171"/>
      <c r="L48" s="171">
        <v>3</v>
      </c>
      <c r="M48" s="171">
        <v>32</v>
      </c>
      <c r="N48" s="171">
        <v>21</v>
      </c>
      <c r="O48" s="171">
        <v>14</v>
      </c>
      <c r="P48" s="171"/>
      <c r="Q48" s="171">
        <v>23</v>
      </c>
      <c r="R48" s="171"/>
      <c r="S48" s="171"/>
      <c r="T48" s="171">
        <v>7</v>
      </c>
      <c r="U48" s="171"/>
      <c r="V48" s="50"/>
      <c r="W48" s="171">
        <v>1</v>
      </c>
      <c r="X48" s="171"/>
      <c r="Y48" s="171">
        <v>1</v>
      </c>
      <c r="Z48" s="171">
        <v>14</v>
      </c>
      <c r="AA48" s="171"/>
      <c r="AB48" s="171"/>
      <c r="AC48" s="171"/>
      <c r="AD48" s="60"/>
      <c r="AE48" s="159"/>
      <c r="AF48" s="171">
        <v>169</v>
      </c>
      <c r="AG48" s="90"/>
      <c r="AH48" s="166">
        <v>198</v>
      </c>
      <c r="AI48" s="81">
        <v>9</v>
      </c>
      <c r="AJ48" s="174">
        <v>14</v>
      </c>
      <c r="AK48" s="81">
        <v>3</v>
      </c>
      <c r="AL48" s="81">
        <v>173</v>
      </c>
      <c r="AM48" s="81">
        <v>182</v>
      </c>
      <c r="AN48" s="174">
        <v>21</v>
      </c>
      <c r="AO48" s="174">
        <v>2</v>
      </c>
      <c r="AP48" s="174">
        <v>24</v>
      </c>
      <c r="AQ48" s="178">
        <v>92</v>
      </c>
      <c r="AR48" s="58"/>
      <c r="AS48" s="58"/>
      <c r="AT48" s="172">
        <v>795</v>
      </c>
    </row>
    <row r="49" spans="1:46">
      <c r="A49" s="415"/>
      <c r="B49" s="390"/>
      <c r="C49" s="76" t="s">
        <v>89</v>
      </c>
      <c r="D49" s="71"/>
      <c r="E49" s="160"/>
      <c r="F49" s="158">
        <v>1140210</v>
      </c>
      <c r="G49" s="158"/>
      <c r="H49" s="89"/>
      <c r="I49" s="165">
        <v>1241600</v>
      </c>
      <c r="J49" s="167">
        <v>343540</v>
      </c>
      <c r="K49" s="167"/>
      <c r="L49" s="167">
        <v>70500</v>
      </c>
      <c r="M49" s="167">
        <v>228520</v>
      </c>
      <c r="N49" s="104"/>
      <c r="O49" s="110"/>
      <c r="P49" s="104"/>
      <c r="Q49" s="110">
        <v>807900</v>
      </c>
      <c r="R49" s="110"/>
      <c r="S49" s="110"/>
      <c r="T49" s="110">
        <v>447020</v>
      </c>
      <c r="U49" s="118"/>
      <c r="V49" s="51"/>
      <c r="W49" s="167">
        <v>35500</v>
      </c>
      <c r="X49" s="167"/>
      <c r="Y49" s="167">
        <v>100000</v>
      </c>
      <c r="Z49" s="167">
        <v>1580000</v>
      </c>
      <c r="AA49" s="167"/>
      <c r="AB49" s="167"/>
      <c r="AC49" s="167"/>
      <c r="AD49" s="61"/>
      <c r="AE49" s="160"/>
      <c r="AF49" s="158">
        <v>23789290</v>
      </c>
      <c r="AG49" s="92"/>
      <c r="AH49" s="166">
        <v>7703400</v>
      </c>
      <c r="AI49" s="81">
        <v>527980</v>
      </c>
      <c r="AJ49" s="176">
        <v>247170</v>
      </c>
      <c r="AK49" s="81">
        <v>70500</v>
      </c>
      <c r="AL49" s="81">
        <v>1189780</v>
      </c>
      <c r="AM49" s="81">
        <v>11427060</v>
      </c>
      <c r="AN49" s="176">
        <v>592630</v>
      </c>
      <c r="AO49" s="177"/>
      <c r="AP49" s="176">
        <v>805240</v>
      </c>
      <c r="AQ49" s="57">
        <v>6440000</v>
      </c>
      <c r="AR49" s="59"/>
      <c r="AS49" s="59"/>
      <c r="AT49" s="172">
        <v>46353050</v>
      </c>
    </row>
    <row r="50" spans="1:46">
      <c r="A50" s="417">
        <v>42913</v>
      </c>
      <c r="B50" s="389" t="s">
        <v>93</v>
      </c>
      <c r="C50" s="75" t="s">
        <v>88</v>
      </c>
      <c r="D50" s="70"/>
      <c r="E50" s="163"/>
      <c r="F50" s="171">
        <v>54</v>
      </c>
      <c r="G50" s="171"/>
      <c r="H50" s="90"/>
      <c r="I50" s="163">
        <v>42</v>
      </c>
      <c r="J50" s="171">
        <v>4</v>
      </c>
      <c r="K50" s="171"/>
      <c r="L50" s="171">
        <v>4</v>
      </c>
      <c r="M50" s="171">
        <v>39</v>
      </c>
      <c r="N50" s="171">
        <v>20</v>
      </c>
      <c r="O50" s="171">
        <v>14</v>
      </c>
      <c r="P50" s="171"/>
      <c r="Q50" s="171">
        <v>27</v>
      </c>
      <c r="R50" s="171"/>
      <c r="S50" s="171"/>
      <c r="T50" s="171">
        <v>9</v>
      </c>
      <c r="U50" s="119"/>
      <c r="V50" s="50"/>
      <c r="W50" s="171">
        <v>1</v>
      </c>
      <c r="X50" s="171"/>
      <c r="Y50" s="171">
        <v>3</v>
      </c>
      <c r="Z50" s="171">
        <v>6</v>
      </c>
      <c r="AA50" s="171"/>
      <c r="AB50" s="171"/>
      <c r="AC50" s="171">
        <v>6</v>
      </c>
      <c r="AD50" s="60"/>
      <c r="AE50" s="159"/>
      <c r="AF50" s="171">
        <v>176</v>
      </c>
      <c r="AG50" s="90"/>
      <c r="AH50" s="166">
        <v>213</v>
      </c>
      <c r="AI50" s="81">
        <v>9</v>
      </c>
      <c r="AJ50" s="174">
        <v>17</v>
      </c>
      <c r="AK50" s="81">
        <v>4</v>
      </c>
      <c r="AL50" s="81">
        <v>141</v>
      </c>
      <c r="AM50" s="81">
        <v>162</v>
      </c>
      <c r="AN50" s="174">
        <v>6</v>
      </c>
      <c r="AO50" s="174"/>
      <c r="AP50" s="174">
        <v>23</v>
      </c>
      <c r="AQ50" s="178">
        <v>95</v>
      </c>
      <c r="AR50" s="58"/>
      <c r="AS50" s="58"/>
      <c r="AT50" s="172">
        <v>751</v>
      </c>
    </row>
    <row r="51" spans="1:46">
      <c r="A51" s="415"/>
      <c r="B51" s="390"/>
      <c r="C51" s="76" t="s">
        <v>89</v>
      </c>
      <c r="D51" s="71"/>
      <c r="E51" s="160"/>
      <c r="F51" s="158">
        <v>1088400</v>
      </c>
      <c r="G51" s="158"/>
      <c r="H51" s="89"/>
      <c r="I51" s="165">
        <v>1629600</v>
      </c>
      <c r="J51" s="167">
        <v>230100</v>
      </c>
      <c r="K51" s="167"/>
      <c r="L51" s="167">
        <v>82500</v>
      </c>
      <c r="M51" s="167">
        <v>267540</v>
      </c>
      <c r="N51" s="104"/>
      <c r="O51" s="115"/>
      <c r="P51" s="104"/>
      <c r="Q51" s="109">
        <v>948510</v>
      </c>
      <c r="R51" s="110"/>
      <c r="S51" s="110"/>
      <c r="T51" s="104">
        <v>660880</v>
      </c>
      <c r="U51" s="109"/>
      <c r="V51" s="51"/>
      <c r="W51" s="167">
        <v>35500</v>
      </c>
      <c r="X51" s="167"/>
      <c r="Y51" s="167">
        <v>150000</v>
      </c>
      <c r="Z51" s="167">
        <v>600000</v>
      </c>
      <c r="AA51" s="167"/>
      <c r="AB51" s="167"/>
      <c r="AC51" s="167">
        <v>191260</v>
      </c>
      <c r="AD51" s="61"/>
      <c r="AE51" s="160"/>
      <c r="AF51" s="158">
        <v>24964120</v>
      </c>
      <c r="AG51" s="92"/>
      <c r="AH51" s="166">
        <v>8285400</v>
      </c>
      <c r="AI51" s="81">
        <v>521820</v>
      </c>
      <c r="AJ51" s="176">
        <v>290090</v>
      </c>
      <c r="AK51" s="81">
        <v>82500</v>
      </c>
      <c r="AL51" s="81">
        <v>970260</v>
      </c>
      <c r="AM51" s="81">
        <v>11724500</v>
      </c>
      <c r="AN51" s="176">
        <v>106170</v>
      </c>
      <c r="AO51" s="177"/>
      <c r="AP51" s="176">
        <v>579030</v>
      </c>
      <c r="AQ51" s="57">
        <v>6650000</v>
      </c>
      <c r="AR51" s="59"/>
      <c r="AS51" s="59"/>
      <c r="AT51" s="172">
        <v>47523890</v>
      </c>
    </row>
    <row r="52" spans="1:46">
      <c r="A52" s="121">
        <v>42914</v>
      </c>
      <c r="B52" s="122" t="s">
        <v>101</v>
      </c>
      <c r="C52" s="123" t="s">
        <v>97</v>
      </c>
      <c r="D52" s="124"/>
      <c r="E52" s="163"/>
      <c r="F52" s="171">
        <v>44</v>
      </c>
      <c r="G52" s="171"/>
      <c r="H52" s="90"/>
      <c r="I52" s="163">
        <v>36</v>
      </c>
      <c r="J52" s="138">
        <v>1</v>
      </c>
      <c r="K52" s="138"/>
      <c r="L52" s="138">
        <v>1</v>
      </c>
      <c r="M52" s="181">
        <v>37</v>
      </c>
      <c r="N52" s="171">
        <v>15</v>
      </c>
      <c r="O52" s="162">
        <v>14</v>
      </c>
      <c r="P52" s="171"/>
      <c r="Q52" s="139">
        <v>32</v>
      </c>
      <c r="R52" s="171"/>
      <c r="S52" s="171"/>
      <c r="T52" s="139">
        <v>4</v>
      </c>
      <c r="U52" s="171"/>
      <c r="V52" s="50"/>
      <c r="W52" s="169">
        <v>3</v>
      </c>
      <c r="X52" s="169"/>
      <c r="Y52" s="171">
        <v>1</v>
      </c>
      <c r="Z52" s="171">
        <v>18</v>
      </c>
      <c r="AA52" s="171"/>
      <c r="AB52" s="171"/>
      <c r="AC52" s="169"/>
      <c r="AD52" s="60"/>
      <c r="AE52" s="159"/>
      <c r="AF52" s="171">
        <v>148</v>
      </c>
      <c r="AG52" s="142"/>
      <c r="AH52" s="166">
        <v>181</v>
      </c>
      <c r="AI52" s="81">
        <v>4</v>
      </c>
      <c r="AJ52" s="174">
        <v>17</v>
      </c>
      <c r="AK52" s="81">
        <v>1</v>
      </c>
      <c r="AL52" s="81">
        <v>137</v>
      </c>
      <c r="AM52" s="81">
        <v>118</v>
      </c>
      <c r="AN52" s="174">
        <v>12</v>
      </c>
      <c r="AO52" s="174"/>
      <c r="AP52" s="174">
        <v>25</v>
      </c>
      <c r="AQ52" s="178">
        <v>86</v>
      </c>
      <c r="AR52" s="127"/>
      <c r="AS52" s="127"/>
      <c r="AT52" s="172">
        <v>643</v>
      </c>
    </row>
    <row r="53" spans="1:46" ht="17.25" customHeight="1">
      <c r="A53" s="121"/>
      <c r="B53" s="122"/>
      <c r="C53" s="123" t="s">
        <v>98</v>
      </c>
      <c r="D53" s="124"/>
      <c r="E53" s="160"/>
      <c r="F53" s="158">
        <v>966680</v>
      </c>
      <c r="G53" s="158"/>
      <c r="H53" s="89"/>
      <c r="I53" s="165">
        <v>1396800</v>
      </c>
      <c r="J53" s="143">
        <v>76700</v>
      </c>
      <c r="K53" s="144"/>
      <c r="L53" s="143">
        <v>24000</v>
      </c>
      <c r="M53" s="182">
        <v>253820</v>
      </c>
      <c r="N53" s="113"/>
      <c r="O53" s="113"/>
      <c r="P53" s="113"/>
      <c r="Q53" s="147">
        <v>1124160</v>
      </c>
      <c r="R53" s="110"/>
      <c r="S53" s="110"/>
      <c r="T53" s="112">
        <v>255440</v>
      </c>
      <c r="U53" s="109"/>
      <c r="V53" s="51"/>
      <c r="W53" s="170">
        <v>126000</v>
      </c>
      <c r="X53" s="170"/>
      <c r="Y53" s="167">
        <v>100000</v>
      </c>
      <c r="Z53" s="167">
        <v>2190000</v>
      </c>
      <c r="AA53" s="167"/>
      <c r="AB53" s="167"/>
      <c r="AC53" s="170"/>
      <c r="AD53" s="61"/>
      <c r="AE53" s="160"/>
      <c r="AF53" s="158">
        <v>20059900</v>
      </c>
      <c r="AG53" s="146"/>
      <c r="AH53" s="166">
        <v>7043800</v>
      </c>
      <c r="AI53" s="81">
        <v>261140</v>
      </c>
      <c r="AJ53" s="176">
        <v>269480</v>
      </c>
      <c r="AK53" s="81">
        <v>24000</v>
      </c>
      <c r="AL53" s="81">
        <v>942820</v>
      </c>
      <c r="AM53" s="81">
        <v>8417800</v>
      </c>
      <c r="AN53" s="176">
        <v>121540</v>
      </c>
      <c r="AO53" s="177"/>
      <c r="AP53" s="176">
        <v>729830</v>
      </c>
      <c r="AQ53" s="57">
        <v>6020000</v>
      </c>
      <c r="AR53" s="127"/>
      <c r="AS53" s="127"/>
      <c r="AT53" s="172">
        <v>37870310</v>
      </c>
    </row>
    <row r="54" spans="1:46">
      <c r="A54" s="417">
        <v>42915</v>
      </c>
      <c r="B54" s="389" t="s">
        <v>99</v>
      </c>
      <c r="C54" s="75" t="s">
        <v>88</v>
      </c>
      <c r="D54" s="70"/>
      <c r="E54" s="163"/>
      <c r="F54" s="171">
        <v>54</v>
      </c>
      <c r="G54" s="171"/>
      <c r="H54" s="90"/>
      <c r="I54" s="163">
        <v>32</v>
      </c>
      <c r="J54" s="171"/>
      <c r="K54" s="171"/>
      <c r="L54" s="171"/>
      <c r="M54" s="171">
        <v>28</v>
      </c>
      <c r="N54" s="171">
        <v>23</v>
      </c>
      <c r="O54" s="171">
        <v>17</v>
      </c>
      <c r="P54" s="171"/>
      <c r="Q54" s="171">
        <v>23</v>
      </c>
      <c r="R54" s="171"/>
      <c r="S54" s="171"/>
      <c r="T54" s="171">
        <v>4</v>
      </c>
      <c r="U54" s="171"/>
      <c r="V54" s="50"/>
      <c r="W54" s="171">
        <v>2</v>
      </c>
      <c r="X54" s="171"/>
      <c r="Y54" s="171">
        <v>2</v>
      </c>
      <c r="Z54" s="171">
        <v>19</v>
      </c>
      <c r="AA54" s="171"/>
      <c r="AB54" s="171"/>
      <c r="AC54" s="171"/>
      <c r="AD54" s="60"/>
      <c r="AE54" s="159"/>
      <c r="AF54" s="171">
        <v>116</v>
      </c>
      <c r="AG54" s="90"/>
      <c r="AH54" s="166">
        <v>146</v>
      </c>
      <c r="AI54" s="81">
        <v>2</v>
      </c>
      <c r="AJ54" s="174">
        <v>17</v>
      </c>
      <c r="AK54" s="81">
        <v>0</v>
      </c>
      <c r="AL54" s="81">
        <v>121</v>
      </c>
      <c r="AM54" s="81">
        <v>92</v>
      </c>
      <c r="AN54" s="174">
        <v>17</v>
      </c>
      <c r="AO54" s="174"/>
      <c r="AP54" s="174">
        <v>15</v>
      </c>
      <c r="AQ54" s="178">
        <v>67</v>
      </c>
      <c r="AR54" s="58"/>
      <c r="AS54" s="58"/>
      <c r="AT54" s="172">
        <v>526</v>
      </c>
    </row>
    <row r="55" spans="1:46">
      <c r="A55" s="415"/>
      <c r="B55" s="390"/>
      <c r="C55" s="76" t="s">
        <v>89</v>
      </c>
      <c r="D55" s="71"/>
      <c r="E55" s="160"/>
      <c r="F55" s="158">
        <v>1120990</v>
      </c>
      <c r="G55" s="158"/>
      <c r="H55" s="89"/>
      <c r="I55" s="165">
        <v>1241600</v>
      </c>
      <c r="J55" s="167"/>
      <c r="K55" s="167"/>
      <c r="L55" s="167"/>
      <c r="M55" s="167">
        <v>192080</v>
      </c>
      <c r="N55" s="104"/>
      <c r="O55" s="110"/>
      <c r="P55" s="110"/>
      <c r="Q55" s="104">
        <v>807990</v>
      </c>
      <c r="R55" s="110"/>
      <c r="S55" s="110"/>
      <c r="T55" s="110">
        <v>255440</v>
      </c>
      <c r="U55" s="109"/>
      <c r="V55" s="51"/>
      <c r="W55" s="167">
        <v>55000</v>
      </c>
      <c r="X55" s="167"/>
      <c r="Y55" s="167">
        <v>100000</v>
      </c>
      <c r="Z55" s="167">
        <v>2020000</v>
      </c>
      <c r="AA55" s="167"/>
      <c r="AB55" s="167"/>
      <c r="AC55" s="167"/>
      <c r="AD55" s="61"/>
      <c r="AE55" s="160"/>
      <c r="AF55" s="158">
        <v>14862670</v>
      </c>
      <c r="AG55" s="92"/>
      <c r="AH55" s="166">
        <v>5692800</v>
      </c>
      <c r="AI55" s="81">
        <v>100280</v>
      </c>
      <c r="AJ55" s="176">
        <v>257090</v>
      </c>
      <c r="AK55" s="81">
        <v>0</v>
      </c>
      <c r="AL55" s="81">
        <v>833060</v>
      </c>
      <c r="AM55" s="81">
        <v>5985880</v>
      </c>
      <c r="AN55" s="176">
        <v>354720</v>
      </c>
      <c r="AO55" s="177"/>
      <c r="AP55" s="176">
        <v>351750</v>
      </c>
      <c r="AQ55" s="57">
        <v>4690000</v>
      </c>
      <c r="AR55" s="59"/>
      <c r="AS55" s="59"/>
      <c r="AT55" s="172">
        <v>28438250</v>
      </c>
    </row>
    <row r="56" spans="1:46">
      <c r="A56" s="417">
        <v>42916</v>
      </c>
      <c r="B56" s="389" t="s">
        <v>100</v>
      </c>
      <c r="C56" s="75" t="s">
        <v>88</v>
      </c>
      <c r="D56" s="70"/>
      <c r="E56" s="163"/>
      <c r="F56" s="171">
        <v>75</v>
      </c>
      <c r="G56" s="171"/>
      <c r="H56" s="90"/>
      <c r="I56" s="163">
        <v>34</v>
      </c>
      <c r="J56" s="152">
        <v>1</v>
      </c>
      <c r="K56" s="153"/>
      <c r="L56" s="154"/>
      <c r="M56" s="171">
        <v>34</v>
      </c>
      <c r="N56" s="171">
        <v>24</v>
      </c>
      <c r="O56" s="171">
        <v>16</v>
      </c>
      <c r="P56" s="171"/>
      <c r="Q56" s="171">
        <v>26</v>
      </c>
      <c r="R56" s="171"/>
      <c r="S56" s="171"/>
      <c r="T56" s="171">
        <v>10</v>
      </c>
      <c r="U56" s="171"/>
      <c r="V56" s="50"/>
      <c r="W56" s="171">
        <v>1</v>
      </c>
      <c r="X56" s="171"/>
      <c r="Y56" s="171">
        <v>5</v>
      </c>
      <c r="Z56" s="171">
        <v>13</v>
      </c>
      <c r="AA56" s="171"/>
      <c r="AB56" s="171"/>
      <c r="AC56" s="171"/>
      <c r="AD56" s="60"/>
      <c r="AE56" s="159"/>
      <c r="AF56" s="171">
        <v>72</v>
      </c>
      <c r="AG56" s="90"/>
      <c r="AH56" s="166">
        <v>105</v>
      </c>
      <c r="AI56" s="81">
        <v>2</v>
      </c>
      <c r="AJ56" s="179">
        <v>11</v>
      </c>
      <c r="AK56" s="81">
        <v>0</v>
      </c>
      <c r="AL56" s="81">
        <v>96</v>
      </c>
      <c r="AM56" s="81">
        <v>88</v>
      </c>
      <c r="AN56" s="179">
        <v>14</v>
      </c>
      <c r="AO56" s="180">
        <v>7</v>
      </c>
      <c r="AP56" s="179">
        <v>21</v>
      </c>
      <c r="AQ56" s="178">
        <v>39</v>
      </c>
      <c r="AR56" s="58"/>
      <c r="AS56" s="58"/>
      <c r="AT56" s="172">
        <v>416</v>
      </c>
    </row>
    <row r="57" spans="1:46" ht="17.25" thickBot="1">
      <c r="A57" s="415"/>
      <c r="B57" s="390"/>
      <c r="C57" s="76" t="s">
        <v>89</v>
      </c>
      <c r="D57" s="71"/>
      <c r="E57" s="160"/>
      <c r="F57" s="158">
        <v>1601330</v>
      </c>
      <c r="G57" s="158"/>
      <c r="H57" s="89"/>
      <c r="I57" s="165">
        <v>1319200</v>
      </c>
      <c r="J57" s="155">
        <v>41200</v>
      </c>
      <c r="K57" s="156"/>
      <c r="L57" s="157"/>
      <c r="M57" s="167">
        <v>233240</v>
      </c>
      <c r="N57" s="104"/>
      <c r="O57" s="110"/>
      <c r="P57" s="110"/>
      <c r="Q57" s="134">
        <v>913380</v>
      </c>
      <c r="R57" s="110"/>
      <c r="S57" s="110"/>
      <c r="T57" s="133">
        <v>638600</v>
      </c>
      <c r="U57" s="109"/>
      <c r="V57" s="51"/>
      <c r="W57" s="168">
        <v>35500</v>
      </c>
      <c r="X57" s="168"/>
      <c r="Y57" s="167">
        <v>254500</v>
      </c>
      <c r="Z57" s="167">
        <v>1420000</v>
      </c>
      <c r="AA57" s="167"/>
      <c r="AB57" s="167"/>
      <c r="AC57" s="168"/>
      <c r="AD57" s="61"/>
      <c r="AE57" s="160"/>
      <c r="AF57" s="158">
        <v>9777850</v>
      </c>
      <c r="AG57" s="92"/>
      <c r="AH57" s="166">
        <v>4123000</v>
      </c>
      <c r="AI57" s="81">
        <v>109680</v>
      </c>
      <c r="AJ57" s="179">
        <v>189780</v>
      </c>
      <c r="AK57" s="81">
        <v>0</v>
      </c>
      <c r="AL57" s="81">
        <v>667560</v>
      </c>
      <c r="AM57" s="81">
        <v>5233840</v>
      </c>
      <c r="AN57" s="179">
        <v>384230</v>
      </c>
      <c r="AO57" s="179">
        <v>198000</v>
      </c>
      <c r="AP57" s="179">
        <v>616430</v>
      </c>
      <c r="AQ57" s="57">
        <v>2730000</v>
      </c>
      <c r="AR57" s="59"/>
      <c r="AS57" s="59"/>
      <c r="AT57" s="172">
        <v>21300370</v>
      </c>
    </row>
    <row r="58" spans="1:46">
      <c r="A58" s="420" t="s">
        <v>95</v>
      </c>
      <c r="B58" s="423" t="s">
        <v>88</v>
      </c>
      <c r="C58" s="424"/>
      <c r="D58" s="72"/>
      <c r="E58" s="62"/>
      <c r="F58" s="48"/>
      <c r="G58" s="48"/>
      <c r="H58" s="63"/>
      <c r="I58" s="62"/>
      <c r="J58" s="183"/>
      <c r="K58" s="183"/>
      <c r="L58" s="48"/>
      <c r="M58" s="48"/>
      <c r="N58" s="48">
        <v>433</v>
      </c>
      <c r="O58" s="48">
        <v>315</v>
      </c>
      <c r="P58" s="48"/>
      <c r="Q58" s="48"/>
      <c r="R58" s="48"/>
      <c r="S58" s="48"/>
      <c r="T58" s="48"/>
      <c r="U58" s="48"/>
      <c r="V58" s="48"/>
      <c r="W58" s="48"/>
      <c r="X58" s="48"/>
      <c r="Y58" s="48">
        <v>79</v>
      </c>
      <c r="Z58" s="48"/>
      <c r="AA58" s="48"/>
      <c r="AB58" s="48"/>
      <c r="AC58" s="48"/>
      <c r="AD58" s="63"/>
      <c r="AE58" s="62"/>
      <c r="AF58" s="48">
        <v>2362</v>
      </c>
      <c r="AG58" s="48"/>
      <c r="AH58" s="48">
        <v>2966</v>
      </c>
      <c r="AI58" s="48">
        <v>106</v>
      </c>
      <c r="AJ58" s="48">
        <v>204</v>
      </c>
      <c r="AK58" s="48">
        <v>46</v>
      </c>
      <c r="AL58" s="48">
        <v>1999</v>
      </c>
      <c r="AM58" s="48">
        <v>2228</v>
      </c>
      <c r="AN58" s="48">
        <v>179</v>
      </c>
      <c r="AO58" s="48">
        <v>22</v>
      </c>
      <c r="AP58" s="48">
        <v>246</v>
      </c>
      <c r="AQ58" s="48">
        <v>940</v>
      </c>
      <c r="AR58" s="49"/>
      <c r="AS58" s="49"/>
      <c r="AT58" s="63">
        <v>10358</v>
      </c>
    </row>
    <row r="59" spans="1:46">
      <c r="A59" s="421"/>
      <c r="B59" s="425" t="s">
        <v>89</v>
      </c>
      <c r="C59" s="426"/>
      <c r="D59" s="73"/>
      <c r="E59" s="64"/>
      <c r="F59" s="108"/>
      <c r="G59" s="108"/>
      <c r="H59" s="65"/>
      <c r="I59" s="64"/>
      <c r="J59" s="102"/>
      <c r="K59" s="102"/>
      <c r="L59" s="108"/>
      <c r="M59" s="108"/>
      <c r="N59" s="107"/>
      <c r="O59" s="107"/>
      <c r="P59" s="107"/>
      <c r="Q59" s="107"/>
      <c r="R59" s="107"/>
      <c r="S59" s="107"/>
      <c r="T59" s="107"/>
      <c r="U59" s="107"/>
      <c r="V59" s="108"/>
      <c r="W59" s="108"/>
      <c r="X59" s="108"/>
      <c r="Y59" s="108">
        <v>4966060</v>
      </c>
      <c r="Z59" s="108"/>
      <c r="AA59" s="108"/>
      <c r="AB59" s="108"/>
      <c r="AC59" s="108"/>
      <c r="AD59" s="65"/>
      <c r="AE59" s="64"/>
      <c r="AF59" s="108">
        <v>281567660</v>
      </c>
      <c r="AG59" s="108"/>
      <c r="AH59" s="108">
        <v>130513880</v>
      </c>
      <c r="AI59" s="108">
        <v>6018530</v>
      </c>
      <c r="AJ59" s="108">
        <v>3319630</v>
      </c>
      <c r="AK59" s="108">
        <v>1093700</v>
      </c>
      <c r="AL59" s="108">
        <v>13806970</v>
      </c>
      <c r="AM59" s="108">
        <v>128489850</v>
      </c>
      <c r="AN59" s="108">
        <v>4324360</v>
      </c>
      <c r="AO59" s="108">
        <v>248000</v>
      </c>
      <c r="AP59" s="108">
        <v>8886910</v>
      </c>
      <c r="AQ59" s="108">
        <v>65800000</v>
      </c>
      <c r="AR59" s="47"/>
      <c r="AS59" s="47"/>
      <c r="AT59" s="65">
        <v>578269490</v>
      </c>
    </row>
    <row r="60" spans="1:46" ht="17.25" thickBot="1">
      <c r="A60" s="422"/>
      <c r="B60" s="418" t="s">
        <v>96</v>
      </c>
      <c r="C60" s="419"/>
      <c r="D60" s="74"/>
      <c r="E60" s="66"/>
      <c r="F60" s="106"/>
      <c r="G60" s="106"/>
      <c r="H60" s="91"/>
      <c r="I60" s="66"/>
      <c r="J60" s="103"/>
      <c r="K60" s="103"/>
      <c r="L60" s="106"/>
      <c r="M60" s="106"/>
      <c r="N60" s="105"/>
      <c r="O60" s="105"/>
      <c r="P60" s="105"/>
      <c r="Q60" s="105"/>
      <c r="R60" s="105"/>
      <c r="S60" s="105"/>
      <c r="T60" s="105"/>
      <c r="U60" s="105"/>
      <c r="V60" s="106"/>
      <c r="W60" s="106"/>
      <c r="X60" s="106"/>
      <c r="Y60" s="106"/>
      <c r="Z60" s="106"/>
      <c r="AA60" s="106"/>
      <c r="AB60" s="106"/>
      <c r="AC60" s="106"/>
      <c r="AD60" s="68"/>
      <c r="AE60" s="66"/>
      <c r="AF60" s="106">
        <v>119207.30736663844</v>
      </c>
      <c r="AG60" s="106"/>
      <c r="AH60" s="106">
        <v>44003.331085637219</v>
      </c>
      <c r="AI60" s="106">
        <v>56778.584905660377</v>
      </c>
      <c r="AJ60" s="106">
        <v>16272.696078431372</v>
      </c>
      <c r="AK60" s="106">
        <v>23776.08695652174</v>
      </c>
      <c r="AL60" s="106">
        <v>6906.9384692346175</v>
      </c>
      <c r="AM60" s="106">
        <v>57670.48922800718</v>
      </c>
      <c r="AN60" s="106">
        <v>24158.435754189944</v>
      </c>
      <c r="AO60" s="106">
        <v>11272.727272727272</v>
      </c>
      <c r="AP60" s="106">
        <v>36125.650406504064</v>
      </c>
      <c r="AQ60" s="106">
        <v>70000</v>
      </c>
      <c r="AR60" s="106"/>
      <c r="AS60" s="106"/>
      <c r="AT60" s="106">
        <v>55828.296003089403</v>
      </c>
    </row>
  </sheetData>
  <mergeCells count="94">
    <mergeCell ref="AT3:AT5"/>
    <mergeCell ref="AH2:AT2"/>
    <mergeCell ref="AE1:AT1"/>
    <mergeCell ref="AO3:AO5"/>
    <mergeCell ref="AH3:AI4"/>
    <mergeCell ref="AM3:AN4"/>
    <mergeCell ref="AP3:AP5"/>
    <mergeCell ref="AQ3:AQ5"/>
    <mergeCell ref="AE2:AG2"/>
    <mergeCell ref="AE3:AE5"/>
    <mergeCell ref="AF3:AF5"/>
    <mergeCell ref="AG3:AG5"/>
    <mergeCell ref="AJ3:AK4"/>
    <mergeCell ref="AL3:AL5"/>
    <mergeCell ref="AS3:AS5"/>
    <mergeCell ref="D1:D5"/>
    <mergeCell ref="AR3:AR5"/>
    <mergeCell ref="E1:AD1"/>
    <mergeCell ref="I3:J4"/>
    <mergeCell ref="K3:L4"/>
    <mergeCell ref="M3:M5"/>
    <mergeCell ref="AD3:AD5"/>
    <mergeCell ref="E2:H2"/>
    <mergeCell ref="I2:AD2"/>
    <mergeCell ref="H3:H5"/>
    <mergeCell ref="AC3:AC5"/>
    <mergeCell ref="B60:C60"/>
    <mergeCell ref="A58:A60"/>
    <mergeCell ref="B58:C58"/>
    <mergeCell ref="B59:C59"/>
    <mergeCell ref="A56:A57"/>
    <mergeCell ref="B56:B57"/>
    <mergeCell ref="A32:A33"/>
    <mergeCell ref="A50:A51"/>
    <mergeCell ref="B50:B51"/>
    <mergeCell ref="A54:A55"/>
    <mergeCell ref="B54:B55"/>
    <mergeCell ref="A48:A49"/>
    <mergeCell ref="B48:B49"/>
    <mergeCell ref="A34:A35"/>
    <mergeCell ref="B34:B35"/>
    <mergeCell ref="A36:A37"/>
    <mergeCell ref="B36:B37"/>
    <mergeCell ref="A44:A45"/>
    <mergeCell ref="B44:B45"/>
    <mergeCell ref="A46:A47"/>
    <mergeCell ref="B46:B47"/>
    <mergeCell ref="A42:A43"/>
    <mergeCell ref="A26:A27"/>
    <mergeCell ref="B26:B27"/>
    <mergeCell ref="A28:A29"/>
    <mergeCell ref="B28:B29"/>
    <mergeCell ref="A30:A31"/>
    <mergeCell ref="B30:B31"/>
    <mergeCell ref="A20:A21"/>
    <mergeCell ref="A22:A23"/>
    <mergeCell ref="B22:B23"/>
    <mergeCell ref="A24:A25"/>
    <mergeCell ref="B24:B25"/>
    <mergeCell ref="B20:B21"/>
    <mergeCell ref="B42:B43"/>
    <mergeCell ref="A38:A39"/>
    <mergeCell ref="B38:B39"/>
    <mergeCell ref="A40:A41"/>
    <mergeCell ref="B40:B41"/>
    <mergeCell ref="B6:B7"/>
    <mergeCell ref="A8:A9"/>
    <mergeCell ref="B8:B9"/>
    <mergeCell ref="A18:A19"/>
    <mergeCell ref="B18:B19"/>
    <mergeCell ref="A14:A15"/>
    <mergeCell ref="B14:B15"/>
    <mergeCell ref="A16:A17"/>
    <mergeCell ref="B16:B17"/>
    <mergeCell ref="A10:A11"/>
    <mergeCell ref="B10:B11"/>
    <mergeCell ref="A12:A13"/>
    <mergeCell ref="B12:B13"/>
    <mergeCell ref="B32:B33"/>
    <mergeCell ref="W3:W5"/>
    <mergeCell ref="X3:X5"/>
    <mergeCell ref="Y3:Y5"/>
    <mergeCell ref="AB3:AB5"/>
    <mergeCell ref="E3:E5"/>
    <mergeCell ref="F3:F5"/>
    <mergeCell ref="G3:G5"/>
    <mergeCell ref="Z3:AA4"/>
    <mergeCell ref="N4:P4"/>
    <mergeCell ref="R4:S4"/>
    <mergeCell ref="U4:U5"/>
    <mergeCell ref="V4:V5"/>
    <mergeCell ref="N3:V3"/>
    <mergeCell ref="A1:C5"/>
    <mergeCell ref="A6:A7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3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B1" workbookViewId="0">
      <selection activeCell="I2" sqref="I2"/>
    </sheetView>
  </sheetViews>
  <sheetFormatPr defaultRowHeight="16.5"/>
  <cols>
    <col min="1" max="1" width="22.125" customWidth="1"/>
    <col min="2" max="2" width="26.5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105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7.5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9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zoomScaleNormal="100" workbookViewId="0">
      <pane xSplit="8" ySplit="19" topLeftCell="I20" activePane="bottomRight" state="frozen"/>
      <selection pane="topRight" activeCell="I1" sqref="I1"/>
      <selection pane="bottomLeft" activeCell="A18" sqref="A18"/>
      <selection pane="bottomRight" activeCell="E30" sqref="E30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8" width="9" customWidth="1"/>
    <col min="9" max="9" width="9.875" customWidth="1"/>
    <col min="10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40" width="10.875" bestFit="1" customWidth="1"/>
    <col min="42" max="42" width="9.625" bestFit="1" customWidth="1"/>
    <col min="43" max="43" width="10.875" bestFit="1" customWidth="1"/>
    <col min="46" max="46" width="11" bestFit="1" customWidth="1"/>
  </cols>
  <sheetData>
    <row r="1" spans="1:46" ht="19.5" thickBot="1">
      <c r="A1" s="510" t="s">
        <v>59</v>
      </c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50" t="s">
        <v>5</v>
      </c>
      <c r="R4" s="530" t="s">
        <v>6</v>
      </c>
      <c r="S4" s="530"/>
      <c r="T4" s="350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52" t="s">
        <v>12</v>
      </c>
      <c r="P5" s="202" t="s">
        <v>13</v>
      </c>
      <c r="Q5" s="203" t="s">
        <v>14</v>
      </c>
      <c r="R5" s="204" t="s">
        <v>15</v>
      </c>
      <c r="S5" s="352" t="s">
        <v>16</v>
      </c>
      <c r="T5" s="351" t="s">
        <v>17</v>
      </c>
      <c r="U5" s="531"/>
      <c r="V5" s="533"/>
      <c r="W5" s="546"/>
      <c r="X5" s="548"/>
      <c r="Y5" s="548"/>
      <c r="Z5" s="354" t="s">
        <v>85</v>
      </c>
      <c r="AA5" s="351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53" t="s">
        <v>84</v>
      </c>
      <c r="AJ5" s="353" t="s">
        <v>11</v>
      </c>
      <c r="AK5" s="353" t="s">
        <v>84</v>
      </c>
      <c r="AL5" s="536"/>
      <c r="AM5" s="353" t="s">
        <v>74</v>
      </c>
      <c r="AN5" s="353" t="s">
        <v>75</v>
      </c>
      <c r="AO5" s="526"/>
      <c r="AP5" s="538"/>
      <c r="AQ5" s="526"/>
      <c r="AR5" s="526"/>
      <c r="AS5" s="526"/>
      <c r="AT5" s="528"/>
    </row>
    <row r="6" spans="1:46">
      <c r="A6" s="508">
        <v>43040</v>
      </c>
      <c r="B6" s="507" t="str">
        <f>IF(TRIM(A6)="","","(" &amp; MID("일월화수목금토",WEEKDAY(A6),1) &amp; ")")</f>
        <v>(수)</v>
      </c>
      <c r="C6" s="231" t="str">
        <f>IF(TRIM(A6)="","",$C$74)</f>
        <v>인원</v>
      </c>
      <c r="D6" s="236"/>
      <c r="E6" s="373"/>
      <c r="F6" s="198"/>
      <c r="G6" s="198"/>
      <c r="H6" s="229">
        <f>SUM(E6:G6)</f>
        <v>0</v>
      </c>
      <c r="I6" s="373">
        <v>44</v>
      </c>
      <c r="J6" s="198">
        <v>1</v>
      </c>
      <c r="K6" s="198"/>
      <c r="L6" s="198"/>
      <c r="M6" s="211">
        <v>44</v>
      </c>
      <c r="N6" s="373">
        <v>30</v>
      </c>
      <c r="O6" s="198">
        <v>17</v>
      </c>
      <c r="P6" s="198">
        <v>4</v>
      </c>
      <c r="Q6" s="198">
        <v>34</v>
      </c>
      <c r="R6" s="198"/>
      <c r="S6" s="198"/>
      <c r="T6" s="198">
        <v>5</v>
      </c>
      <c r="U6" s="286">
        <v>35</v>
      </c>
      <c r="V6" s="229">
        <f t="shared" ref="V6:V73" si="0">SUM(N6:U6)</f>
        <v>125</v>
      </c>
      <c r="W6" s="222">
        <v>6</v>
      </c>
      <c r="X6" s="198"/>
      <c r="Y6" s="198">
        <v>4</v>
      </c>
      <c r="Z6" s="198">
        <v>15</v>
      </c>
      <c r="AA6" s="198"/>
      <c r="AB6" s="198">
        <v>1</v>
      </c>
      <c r="AC6" s="198"/>
      <c r="AD6" s="229">
        <f>SUM(I6:M6)+SUM(V6:AC6)</f>
        <v>240</v>
      </c>
      <c r="AE6" s="267"/>
      <c r="AF6" s="199">
        <v>74</v>
      </c>
      <c r="AG6" s="229">
        <f>SUM(AE6:AF6)</f>
        <v>74</v>
      </c>
      <c r="AH6" s="274">
        <v>109</v>
      </c>
      <c r="AI6" s="200">
        <v>3</v>
      </c>
      <c r="AJ6" s="200">
        <v>10</v>
      </c>
      <c r="AK6" s="200">
        <v>2</v>
      </c>
      <c r="AL6" s="200">
        <v>105</v>
      </c>
      <c r="AM6" s="200">
        <v>42</v>
      </c>
      <c r="AN6" s="200">
        <v>0</v>
      </c>
      <c r="AO6" s="200">
        <v>1</v>
      </c>
      <c r="AP6" s="200">
        <v>9</v>
      </c>
      <c r="AQ6" s="200"/>
      <c r="AR6" s="200"/>
      <c r="AS6" s="200"/>
      <c r="AT6" s="229">
        <f>SUM(AH6:AS6)</f>
        <v>281</v>
      </c>
    </row>
    <row r="7" spans="1:46" ht="19.5" customHeight="1">
      <c r="A7" s="509"/>
      <c r="B7" s="503"/>
      <c r="C7" s="232" t="str">
        <f>IF(TRIM(C6)="","",$C$75)</f>
        <v>매출</v>
      </c>
      <c r="D7" s="237"/>
      <c r="E7" s="224"/>
      <c r="F7" s="186"/>
      <c r="G7" s="186"/>
      <c r="H7" s="230">
        <f t="shared" ref="H7:H73" si="1">SUM(E7:G7)</f>
        <v>0</v>
      </c>
      <c r="I7" s="218">
        <v>1629760</v>
      </c>
      <c r="J7" s="184">
        <v>74940</v>
      </c>
      <c r="K7" s="184"/>
      <c r="L7" s="184"/>
      <c r="M7" s="212">
        <v>301840</v>
      </c>
      <c r="N7" s="217">
        <v>2032800</v>
      </c>
      <c r="O7" s="187">
        <v>2341920</v>
      </c>
      <c r="P7" s="187">
        <v>204920</v>
      </c>
      <c r="Q7" s="187">
        <v>1366120</v>
      </c>
      <c r="R7" s="187"/>
      <c r="S7" s="187"/>
      <c r="T7" s="187">
        <v>403550</v>
      </c>
      <c r="U7" s="288">
        <v>469000</v>
      </c>
      <c r="V7" s="263">
        <f t="shared" si="0"/>
        <v>6818310</v>
      </c>
      <c r="W7" s="223">
        <v>165000</v>
      </c>
      <c r="X7" s="184"/>
      <c r="Y7" s="184">
        <v>778000</v>
      </c>
      <c r="Z7" s="184">
        <v>165000</v>
      </c>
      <c r="AA7" s="184"/>
      <c r="AB7" s="184">
        <v>15570</v>
      </c>
      <c r="AC7" s="184"/>
      <c r="AD7" s="230">
        <f>SUM(I7:M7)+SUM(V7:AC7)</f>
        <v>9948420</v>
      </c>
      <c r="AE7" s="268"/>
      <c r="AF7" s="188">
        <v>3926640</v>
      </c>
      <c r="AG7" s="230">
        <f>SUM(AE7:AF7)</f>
        <v>3926640</v>
      </c>
      <c r="AH7" s="275">
        <v>4037360</v>
      </c>
      <c r="AI7" s="189">
        <v>156560</v>
      </c>
      <c r="AJ7" s="189">
        <v>168930</v>
      </c>
      <c r="AK7" s="189">
        <v>49000</v>
      </c>
      <c r="AL7" s="189">
        <v>729300</v>
      </c>
      <c r="AM7" s="189">
        <v>1883390</v>
      </c>
      <c r="AN7" s="189"/>
      <c r="AO7" s="190"/>
      <c r="AP7" s="190">
        <v>498800</v>
      </c>
      <c r="AQ7" s="190"/>
      <c r="AR7" s="190"/>
      <c r="AS7" s="190"/>
      <c r="AT7" s="230">
        <f>SUM(AH7:AS7)</f>
        <v>7523340</v>
      </c>
    </row>
    <row r="8" spans="1:46" ht="22.5" customHeight="1">
      <c r="A8" s="502">
        <v>43041</v>
      </c>
      <c r="B8" s="503" t="str">
        <f t="shared" ref="B8" si="2">IF(TRIM(A8)="","","(" &amp; MID("일월화수목금토",WEEKDAY(A8),1) &amp; ")")</f>
        <v>(목)</v>
      </c>
      <c r="C8" s="232" t="str">
        <f t="shared" ref="C8" si="3">IF(TRIM(A8)="","",$C$74)</f>
        <v>인원</v>
      </c>
      <c r="D8" s="237"/>
      <c r="E8" s="218"/>
      <c r="F8" s="184"/>
      <c r="G8" s="184"/>
      <c r="H8" s="229">
        <f t="shared" si="1"/>
        <v>0</v>
      </c>
      <c r="I8" s="218">
        <v>45</v>
      </c>
      <c r="J8" s="184">
        <v>7</v>
      </c>
      <c r="K8" s="184"/>
      <c r="L8" s="184">
        <v>6</v>
      </c>
      <c r="M8" s="212">
        <v>49</v>
      </c>
      <c r="N8" s="218">
        <v>30</v>
      </c>
      <c r="O8" s="184">
        <v>20</v>
      </c>
      <c r="P8" s="184"/>
      <c r="Q8" s="184">
        <v>39</v>
      </c>
      <c r="R8" s="184"/>
      <c r="S8" s="184">
        <v>1</v>
      </c>
      <c r="T8" s="184">
        <v>8</v>
      </c>
      <c r="U8" s="287">
        <v>37</v>
      </c>
      <c r="V8" s="229">
        <f t="shared" si="0"/>
        <v>135</v>
      </c>
      <c r="W8" s="223">
        <v>7</v>
      </c>
      <c r="X8" s="184">
        <v>1</v>
      </c>
      <c r="Y8" s="184">
        <v>2</v>
      </c>
      <c r="Z8" s="184">
        <v>15</v>
      </c>
      <c r="AA8" s="184"/>
      <c r="AB8" s="184">
        <v>1</v>
      </c>
      <c r="AC8" s="184"/>
      <c r="AD8" s="229">
        <f t="shared" ref="AD8:AD73" si="4">SUM(I8:M8)+SUM(V8:AC8)</f>
        <v>268</v>
      </c>
      <c r="AE8" s="269"/>
      <c r="AF8" s="185"/>
      <c r="AG8" s="229">
        <f t="shared" ref="AG8:AG73" si="5">SUM(AE8:AF8)</f>
        <v>0</v>
      </c>
      <c r="AH8" s="276">
        <v>51</v>
      </c>
      <c r="AI8" s="191">
        <v>3</v>
      </c>
      <c r="AJ8" s="191">
        <v>1</v>
      </c>
      <c r="AK8" s="191">
        <v>3</v>
      </c>
      <c r="AL8" s="191">
        <v>44</v>
      </c>
      <c r="AM8" s="191">
        <v>17</v>
      </c>
      <c r="AN8" s="191">
        <v>0</v>
      </c>
      <c r="AO8" s="191">
        <v>1</v>
      </c>
      <c r="AP8" s="191">
        <v>11</v>
      </c>
      <c r="AQ8" s="191"/>
      <c r="AR8" s="191"/>
      <c r="AS8" s="191"/>
      <c r="AT8" s="229">
        <f t="shared" ref="AT8:AT73" si="6">SUM(AH8:AS8)</f>
        <v>131</v>
      </c>
    </row>
    <row r="9" spans="1:46" hidden="1">
      <c r="A9" s="502"/>
      <c r="B9" s="503"/>
      <c r="C9" s="232" t="str">
        <f t="shared" ref="C9" si="7">IF(TRIM(C8)="","",$C$75)</f>
        <v>매출</v>
      </c>
      <c r="D9" s="237"/>
      <c r="E9" s="224"/>
      <c r="F9" s="186"/>
      <c r="G9" s="186"/>
      <c r="H9" s="230">
        <f t="shared" si="1"/>
        <v>0</v>
      </c>
      <c r="I9" s="218">
        <v>1592720</v>
      </c>
      <c r="J9" s="184">
        <v>473860</v>
      </c>
      <c r="K9" s="184"/>
      <c r="L9" s="184">
        <v>141310</v>
      </c>
      <c r="M9" s="212">
        <v>336140</v>
      </c>
      <c r="N9" s="217">
        <v>2032800</v>
      </c>
      <c r="O9" s="187">
        <v>2755200</v>
      </c>
      <c r="P9" s="187"/>
      <c r="Q9" s="187">
        <v>1567020</v>
      </c>
      <c r="R9" s="187"/>
      <c r="S9" s="187">
        <v>167640</v>
      </c>
      <c r="T9" s="187">
        <v>703550</v>
      </c>
      <c r="U9" s="288">
        <v>495800</v>
      </c>
      <c r="V9" s="263">
        <f t="shared" si="0"/>
        <v>7722010</v>
      </c>
      <c r="W9" s="223">
        <v>229050</v>
      </c>
      <c r="X9" s="184">
        <v>140000</v>
      </c>
      <c r="Y9" s="184">
        <v>105000</v>
      </c>
      <c r="Z9" s="184">
        <v>1770000</v>
      </c>
      <c r="AA9" s="184"/>
      <c r="AB9" s="184">
        <v>21860</v>
      </c>
      <c r="AC9" s="184"/>
      <c r="AD9" s="230">
        <f t="shared" si="4"/>
        <v>12531950</v>
      </c>
      <c r="AE9" s="268"/>
      <c r="AF9" s="188"/>
      <c r="AG9" s="230">
        <f t="shared" si="5"/>
        <v>0</v>
      </c>
      <c r="AH9" s="276">
        <v>1555680</v>
      </c>
      <c r="AI9" s="191">
        <v>99160</v>
      </c>
      <c r="AJ9" s="191">
        <v>16500</v>
      </c>
      <c r="AK9" s="191">
        <v>61500</v>
      </c>
      <c r="AL9" s="191">
        <v>304840</v>
      </c>
      <c r="AM9" s="191">
        <v>1035420</v>
      </c>
      <c r="AN9" s="191"/>
      <c r="AO9" s="191">
        <v>54600</v>
      </c>
      <c r="AP9" s="191">
        <v>604680</v>
      </c>
      <c r="AQ9" s="191"/>
      <c r="AR9" s="191"/>
      <c r="AS9" s="191"/>
      <c r="AT9" s="230">
        <f t="shared" si="6"/>
        <v>3732380</v>
      </c>
    </row>
    <row r="10" spans="1:46" hidden="1">
      <c r="A10" s="502">
        <v>43042</v>
      </c>
      <c r="B10" s="503" t="str">
        <f t="shared" ref="B10" si="8">IF(TRIM(A10)="","","(" &amp; MID("일월화수목금토",WEEKDAY(A10),1) &amp; ")")</f>
        <v>(금)</v>
      </c>
      <c r="C10" s="232" t="str">
        <f>IF(TRIM(A10)="","",$C$74)</f>
        <v>인원</v>
      </c>
      <c r="D10" s="237"/>
      <c r="E10" s="218"/>
      <c r="F10" s="184"/>
      <c r="G10" s="184"/>
      <c r="H10" s="229">
        <f t="shared" si="1"/>
        <v>0</v>
      </c>
      <c r="I10" s="218">
        <v>35</v>
      </c>
      <c r="J10" s="184">
        <v>2</v>
      </c>
      <c r="K10" s="184"/>
      <c r="L10" s="184">
        <v>5</v>
      </c>
      <c r="M10" s="212">
        <v>36</v>
      </c>
      <c r="N10" s="218">
        <v>24</v>
      </c>
      <c r="O10" s="184">
        <v>25</v>
      </c>
      <c r="P10" s="184">
        <v>6</v>
      </c>
      <c r="Q10" s="184">
        <v>30</v>
      </c>
      <c r="R10" s="184"/>
      <c r="S10" s="184">
        <v>2</v>
      </c>
      <c r="T10" s="184">
        <v>7</v>
      </c>
      <c r="U10" s="287">
        <v>31</v>
      </c>
      <c r="V10" s="229">
        <f t="shared" si="0"/>
        <v>125</v>
      </c>
      <c r="W10" s="223"/>
      <c r="X10" s="184"/>
      <c r="Y10" s="184">
        <v>4</v>
      </c>
      <c r="Z10" s="184">
        <v>21</v>
      </c>
      <c r="AA10" s="184"/>
      <c r="AB10" s="184">
        <v>0</v>
      </c>
      <c r="AC10" s="184"/>
      <c r="AD10" s="229">
        <f t="shared" si="4"/>
        <v>228</v>
      </c>
      <c r="AE10" s="269"/>
      <c r="AF10" s="185"/>
      <c r="AG10" s="229">
        <f t="shared" si="5"/>
        <v>0</v>
      </c>
      <c r="AH10" s="277">
        <v>51</v>
      </c>
      <c r="AI10" s="192">
        <v>5</v>
      </c>
      <c r="AJ10" s="192">
        <v>1</v>
      </c>
      <c r="AK10" s="192">
        <v>1</v>
      </c>
      <c r="AL10" s="192">
        <v>56</v>
      </c>
      <c r="AM10" s="192">
        <v>11</v>
      </c>
      <c r="AN10" s="192">
        <v>2</v>
      </c>
      <c r="AO10" s="192">
        <v>1</v>
      </c>
      <c r="AP10" s="192">
        <v>7</v>
      </c>
      <c r="AQ10" s="192"/>
      <c r="AR10" s="192"/>
      <c r="AS10" s="192"/>
      <c r="AT10" s="229">
        <f t="shared" si="6"/>
        <v>135</v>
      </c>
    </row>
    <row r="11" spans="1:46" hidden="1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>
        <f t="shared" si="1"/>
        <v>0</v>
      </c>
      <c r="I11" s="218">
        <v>1296400</v>
      </c>
      <c r="J11" s="184">
        <v>119440</v>
      </c>
      <c r="K11" s="184"/>
      <c r="L11" s="184">
        <v>107430</v>
      </c>
      <c r="M11" s="212">
        <v>252960</v>
      </c>
      <c r="N11" s="217">
        <v>1626240</v>
      </c>
      <c r="O11" s="187">
        <v>3444000</v>
      </c>
      <c r="P11" s="187">
        <v>307380</v>
      </c>
      <c r="Q11" s="187">
        <v>1205400</v>
      </c>
      <c r="R11" s="187"/>
      <c r="S11" s="187">
        <v>335280</v>
      </c>
      <c r="T11" s="187">
        <v>564970</v>
      </c>
      <c r="U11" s="288">
        <v>415400</v>
      </c>
      <c r="V11" s="263">
        <f t="shared" si="0"/>
        <v>7898670</v>
      </c>
      <c r="W11" s="223"/>
      <c r="X11" s="184"/>
      <c r="Y11" s="184">
        <v>382440</v>
      </c>
      <c r="Z11" s="184">
        <v>2550000</v>
      </c>
      <c r="AA11" s="184"/>
      <c r="AB11" s="184">
        <v>0</v>
      </c>
      <c r="AC11" s="184"/>
      <c r="AD11" s="230">
        <f t="shared" si="4"/>
        <v>12607340</v>
      </c>
      <c r="AE11" s="268"/>
      <c r="AF11" s="188"/>
      <c r="AG11" s="230">
        <f t="shared" si="5"/>
        <v>0</v>
      </c>
      <c r="AH11" s="278">
        <v>1889040</v>
      </c>
      <c r="AI11" s="193">
        <v>298600</v>
      </c>
      <c r="AJ11" s="193">
        <v>16500</v>
      </c>
      <c r="AK11" s="193">
        <v>24000</v>
      </c>
      <c r="AL11" s="193">
        <v>399160</v>
      </c>
      <c r="AM11" s="193">
        <v>412700</v>
      </c>
      <c r="AN11" s="193">
        <v>51980</v>
      </c>
      <c r="AO11" s="193"/>
      <c r="AP11" s="193">
        <v>369410</v>
      </c>
      <c r="AQ11" s="193"/>
      <c r="AR11" s="193"/>
      <c r="AS11" s="193"/>
      <c r="AT11" s="230">
        <f t="shared" si="6"/>
        <v>3461390</v>
      </c>
    </row>
    <row r="12" spans="1:46">
      <c r="A12" s="504">
        <v>43043</v>
      </c>
      <c r="B12" s="505" t="s">
        <v>134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/>
      <c r="J12" s="184"/>
      <c r="K12" s="184"/>
      <c r="L12" s="184"/>
      <c r="M12" s="212"/>
      <c r="N12" s="217"/>
      <c r="O12" s="187"/>
      <c r="P12" s="187"/>
      <c r="Q12" s="187"/>
      <c r="R12" s="187"/>
      <c r="S12" s="187"/>
      <c r="T12" s="187"/>
      <c r="U12" s="288"/>
      <c r="V12" s="263"/>
      <c r="W12" s="223"/>
      <c r="X12" s="184"/>
      <c r="Y12" s="184"/>
      <c r="Z12" s="184"/>
      <c r="AA12" s="184"/>
      <c r="AB12" s="184"/>
      <c r="AC12" s="184"/>
      <c r="AD12" s="360"/>
      <c r="AE12" s="268"/>
      <c r="AF12" s="188"/>
      <c r="AG12" s="360"/>
      <c r="AH12" s="278">
        <v>6</v>
      </c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360"/>
    </row>
    <row r="13" spans="1:46">
      <c r="A13" s="506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/>
      <c r="J13" s="184"/>
      <c r="K13" s="184"/>
      <c r="L13" s="184"/>
      <c r="M13" s="212"/>
      <c r="N13" s="217"/>
      <c r="O13" s="187"/>
      <c r="P13" s="187"/>
      <c r="Q13" s="187"/>
      <c r="R13" s="187"/>
      <c r="S13" s="187"/>
      <c r="T13" s="187"/>
      <c r="U13" s="288"/>
      <c r="V13" s="263"/>
      <c r="W13" s="223"/>
      <c r="X13" s="184"/>
      <c r="Y13" s="184"/>
      <c r="Z13" s="184"/>
      <c r="AA13" s="184"/>
      <c r="AB13" s="184"/>
      <c r="AC13" s="184"/>
      <c r="AD13" s="360"/>
      <c r="AE13" s="268"/>
      <c r="AF13" s="188"/>
      <c r="AG13" s="360"/>
      <c r="AH13" s="278">
        <v>222240</v>
      </c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360"/>
    </row>
    <row r="14" spans="1:46">
      <c r="A14" s="502">
        <f t="shared" ref="A14" si="9">IF(TRIM(A10)="","",IF(DATE(YEAR(A10),MONTH(A10)+1,1)&lt;=IF(WEEKDAY(A10+1)=7,A10+3,A10+1),"",IF(WEEKDAY(A10+1)=7,A10+3,A10+1)))</f>
        <v>43045</v>
      </c>
      <c r="B14" s="503" t="str">
        <f t="shared" ref="B14" si="10">IF(TRIM(A14)="","","(" &amp; MID("일월화수목금토",WEEKDAY(A14),1) &amp; ")")</f>
        <v>(월)</v>
      </c>
      <c r="C14" s="232" t="str">
        <f t="shared" ref="C14" si="11">IF(TRIM(A14)="","",$C$74)</f>
        <v>인원</v>
      </c>
      <c r="D14" s="237"/>
      <c r="E14" s="218"/>
      <c r="F14" s="184"/>
      <c r="G14" s="184"/>
      <c r="H14" s="229">
        <f t="shared" si="1"/>
        <v>0</v>
      </c>
      <c r="I14" s="218">
        <v>34</v>
      </c>
      <c r="J14" s="184">
        <v>5</v>
      </c>
      <c r="K14" s="184">
        <v>2</v>
      </c>
      <c r="L14" s="184">
        <v>1</v>
      </c>
      <c r="M14" s="212">
        <v>36</v>
      </c>
      <c r="N14" s="218">
        <v>25</v>
      </c>
      <c r="O14" s="184">
        <v>23</v>
      </c>
      <c r="P14" s="184">
        <v>4</v>
      </c>
      <c r="Q14" s="184">
        <v>35</v>
      </c>
      <c r="R14" s="184"/>
      <c r="S14" s="184">
        <v>1</v>
      </c>
      <c r="T14" s="184">
        <v>6</v>
      </c>
      <c r="U14" s="287">
        <v>34</v>
      </c>
      <c r="V14" s="229">
        <f t="shared" si="0"/>
        <v>128</v>
      </c>
      <c r="W14" s="223">
        <v>3</v>
      </c>
      <c r="X14" s="184"/>
      <c r="Y14" s="184">
        <v>4</v>
      </c>
      <c r="Z14" s="184">
        <v>25</v>
      </c>
      <c r="AA14" s="184">
        <v>2</v>
      </c>
      <c r="AB14" s="184">
        <v>2</v>
      </c>
      <c r="AC14" s="184"/>
      <c r="AD14" s="229">
        <f t="shared" si="4"/>
        <v>242</v>
      </c>
      <c r="AE14" s="269"/>
      <c r="AF14" s="185">
        <v>93</v>
      </c>
      <c r="AG14" s="229">
        <f t="shared" si="5"/>
        <v>93</v>
      </c>
      <c r="AH14" s="277">
        <v>92</v>
      </c>
      <c r="AI14" s="192">
        <v>7</v>
      </c>
      <c r="AJ14" s="192"/>
      <c r="AK14" s="192">
        <v>1</v>
      </c>
      <c r="AL14" s="192">
        <v>88</v>
      </c>
      <c r="AM14" s="192"/>
      <c r="AN14" s="192"/>
      <c r="AO14" s="192"/>
      <c r="AP14" s="192"/>
      <c r="AQ14" s="192"/>
      <c r="AR14" s="192"/>
      <c r="AS14" s="192"/>
      <c r="AT14" s="229">
        <f t="shared" si="6"/>
        <v>188</v>
      </c>
    </row>
    <row r="15" spans="1:46">
      <c r="A15" s="502"/>
      <c r="B15" s="503"/>
      <c r="C15" s="232" t="str">
        <f t="shared" ref="C15" si="12">IF(TRIM(C14)="","",$C$75)</f>
        <v>매출</v>
      </c>
      <c r="D15" s="237"/>
      <c r="E15" s="224"/>
      <c r="F15" s="186"/>
      <c r="G15" s="186"/>
      <c r="H15" s="230">
        <f t="shared" si="1"/>
        <v>0</v>
      </c>
      <c r="I15" s="218">
        <v>1259360</v>
      </c>
      <c r="J15" s="184">
        <v>138600</v>
      </c>
      <c r="K15" s="184">
        <v>34310</v>
      </c>
      <c r="L15" s="184">
        <v>24930</v>
      </c>
      <c r="M15" s="212">
        <v>246960</v>
      </c>
      <c r="N15" s="217">
        <v>1694000</v>
      </c>
      <c r="O15" s="187">
        <v>3168480</v>
      </c>
      <c r="P15" s="187">
        <v>204920</v>
      </c>
      <c r="Q15" s="187">
        <v>1406300</v>
      </c>
      <c r="R15" s="187"/>
      <c r="S15" s="187">
        <v>167640</v>
      </c>
      <c r="T15" s="187">
        <v>484260</v>
      </c>
      <c r="U15" s="288">
        <v>455600</v>
      </c>
      <c r="V15" s="263">
        <f t="shared" si="0"/>
        <v>7581200</v>
      </c>
      <c r="W15" s="223">
        <v>89810</v>
      </c>
      <c r="X15" s="184"/>
      <c r="Y15" s="184">
        <v>303000</v>
      </c>
      <c r="Z15" s="184">
        <v>3130000</v>
      </c>
      <c r="AA15" s="184">
        <v>170000</v>
      </c>
      <c r="AB15" s="184">
        <v>50600</v>
      </c>
      <c r="AC15" s="184"/>
      <c r="AD15" s="230">
        <f t="shared" si="4"/>
        <v>13028770</v>
      </c>
      <c r="AE15" s="268"/>
      <c r="AF15" s="188">
        <v>6864770</v>
      </c>
      <c r="AG15" s="230">
        <f t="shared" si="5"/>
        <v>6864770</v>
      </c>
      <c r="AH15" s="278">
        <v>3259520</v>
      </c>
      <c r="AI15" s="193">
        <v>339340</v>
      </c>
      <c r="AJ15" s="193"/>
      <c r="AK15" s="193">
        <v>16500</v>
      </c>
      <c r="AL15" s="193">
        <v>618680</v>
      </c>
      <c r="AM15" s="193"/>
      <c r="AN15" s="193"/>
      <c r="AO15" s="193"/>
      <c r="AP15" s="193"/>
      <c r="AQ15" s="193"/>
      <c r="AR15" s="193"/>
      <c r="AS15" s="193"/>
      <c r="AT15" s="230">
        <f t="shared" si="6"/>
        <v>4234040</v>
      </c>
    </row>
    <row r="16" spans="1:46">
      <c r="A16" s="502">
        <f t="shared" ref="A16" si="13">IF(TRIM(A14)="","",IF(DATE(YEAR(A14),MONTH(A14)+1,1)&lt;=IF(WEEKDAY(A14+1)=7,A14+3,A14+1),"",IF(WEEKDAY(A14+1)=7,A14+3,A14+1)))</f>
        <v>43046</v>
      </c>
      <c r="B16" s="503" t="str">
        <f t="shared" ref="B16" si="14">IF(TRIM(A16)="","","(" &amp; MID("일월화수목금토",WEEKDAY(A16),1) &amp; ")")</f>
        <v>(화)</v>
      </c>
      <c r="C16" s="232" t="str">
        <f t="shared" ref="C16" si="15">IF(TRIM(A16)="","",$C$74)</f>
        <v>인원</v>
      </c>
      <c r="D16" s="237"/>
      <c r="E16" s="218"/>
      <c r="F16" s="184"/>
      <c r="G16" s="184"/>
      <c r="H16" s="229">
        <f t="shared" si="1"/>
        <v>0</v>
      </c>
      <c r="I16" s="218">
        <v>40</v>
      </c>
      <c r="J16" s="184">
        <v>2</v>
      </c>
      <c r="K16" s="184"/>
      <c r="L16" s="184"/>
      <c r="M16" s="212">
        <v>39</v>
      </c>
      <c r="N16" s="218">
        <v>26</v>
      </c>
      <c r="O16" s="184">
        <v>18</v>
      </c>
      <c r="P16" s="184"/>
      <c r="Q16" s="184">
        <v>35</v>
      </c>
      <c r="R16" s="184"/>
      <c r="S16" s="184">
        <v>1</v>
      </c>
      <c r="T16" s="184">
        <v>9</v>
      </c>
      <c r="U16" s="287">
        <v>42</v>
      </c>
      <c r="V16" s="229">
        <f t="shared" si="0"/>
        <v>131</v>
      </c>
      <c r="W16" s="223">
        <v>1</v>
      </c>
      <c r="X16" s="184"/>
      <c r="Y16" s="184">
        <v>1</v>
      </c>
      <c r="Z16" s="184">
        <v>22</v>
      </c>
      <c r="AA16" s="184"/>
      <c r="AB16" s="184">
        <v>4</v>
      </c>
      <c r="AC16" s="184">
        <v>8</v>
      </c>
      <c r="AD16" s="229">
        <f t="shared" si="4"/>
        <v>248</v>
      </c>
      <c r="AE16" s="269"/>
      <c r="AF16" s="185">
        <v>161</v>
      </c>
      <c r="AG16" s="229">
        <f t="shared" si="5"/>
        <v>161</v>
      </c>
      <c r="AH16" s="277">
        <v>209</v>
      </c>
      <c r="AI16" s="192">
        <v>5</v>
      </c>
      <c r="AJ16" s="192">
        <v>5</v>
      </c>
      <c r="AK16" s="192"/>
      <c r="AL16" s="192">
        <v>115</v>
      </c>
      <c r="AM16" s="192">
        <v>111</v>
      </c>
      <c r="AN16" s="192">
        <v>6</v>
      </c>
      <c r="AO16" s="192"/>
      <c r="AP16" s="192">
        <v>9</v>
      </c>
      <c r="AQ16" s="192"/>
      <c r="AR16" s="192"/>
      <c r="AS16" s="192"/>
      <c r="AT16" s="229">
        <f t="shared" si="6"/>
        <v>460</v>
      </c>
    </row>
    <row r="17" spans="1:46">
      <c r="A17" s="502"/>
      <c r="B17" s="503"/>
      <c r="C17" s="232" t="str">
        <f t="shared" ref="C17" si="16">IF(TRIM(C16)="","",$C$75)</f>
        <v>매출</v>
      </c>
      <c r="D17" s="237"/>
      <c r="E17" s="224"/>
      <c r="F17" s="186"/>
      <c r="G17" s="186"/>
      <c r="H17" s="230">
        <f t="shared" si="1"/>
        <v>0</v>
      </c>
      <c r="I17" s="218">
        <v>1481600</v>
      </c>
      <c r="J17" s="184">
        <v>99160</v>
      </c>
      <c r="K17" s="184"/>
      <c r="L17" s="184"/>
      <c r="M17" s="212">
        <v>270540</v>
      </c>
      <c r="N17" s="217">
        <v>1761760</v>
      </c>
      <c r="O17" s="187">
        <v>2479680</v>
      </c>
      <c r="P17" s="187"/>
      <c r="Q17" s="187">
        <v>1406300</v>
      </c>
      <c r="R17" s="187"/>
      <c r="S17" s="187">
        <v>167640</v>
      </c>
      <c r="T17" s="187">
        <v>726390</v>
      </c>
      <c r="U17" s="288">
        <v>562800</v>
      </c>
      <c r="V17" s="263">
        <f t="shared" si="0"/>
        <v>7104570</v>
      </c>
      <c r="W17" s="223">
        <v>34810</v>
      </c>
      <c r="X17" s="184"/>
      <c r="Y17" s="184">
        <v>100000</v>
      </c>
      <c r="Z17" s="184">
        <v>2620000</v>
      </c>
      <c r="AA17" s="184"/>
      <c r="AB17" s="184">
        <v>100610</v>
      </c>
      <c r="AC17" s="184">
        <v>233040</v>
      </c>
      <c r="AD17" s="230">
        <f t="shared" si="4"/>
        <v>12044330</v>
      </c>
      <c r="AE17" s="268"/>
      <c r="AF17" s="188">
        <v>11430600</v>
      </c>
      <c r="AG17" s="230">
        <f t="shared" si="5"/>
        <v>11430600</v>
      </c>
      <c r="AH17" s="278">
        <v>77441360</v>
      </c>
      <c r="AI17" s="193">
        <v>253480</v>
      </c>
      <c r="AJ17" s="193">
        <v>82500</v>
      </c>
      <c r="AK17" s="193"/>
      <c r="AL17" s="193">
        <v>803900</v>
      </c>
      <c r="AM17" s="193">
        <v>5359400</v>
      </c>
      <c r="AN17" s="193">
        <v>169750</v>
      </c>
      <c r="AO17" s="193"/>
      <c r="AP17" s="193">
        <v>471710</v>
      </c>
      <c r="AQ17" s="193"/>
      <c r="AR17" s="193"/>
      <c r="AS17" s="193"/>
      <c r="AT17" s="230">
        <f t="shared" si="6"/>
        <v>84582100</v>
      </c>
    </row>
    <row r="18" spans="1:46" ht="19.5" customHeight="1">
      <c r="A18" s="502">
        <f t="shared" ref="A18" si="17">IF(TRIM(A16)="","",IF(DATE(YEAR(A16),MONTH(A16)+1,1)&lt;=IF(WEEKDAY(A16+1)=7,A16+3,A16+1),"",IF(WEEKDAY(A16+1)=7,A16+3,A16+1)))</f>
        <v>43047</v>
      </c>
      <c r="B18" s="503" t="str">
        <f t="shared" ref="B18" si="18">IF(TRIM(A18)="","","(" &amp; MID("일월화수목금토",WEEKDAY(A18),1) &amp; ")")</f>
        <v>(수)</v>
      </c>
      <c r="C18" s="232" t="str">
        <f t="shared" ref="C18" si="19">IF(TRIM(A18)="","",$C$74)</f>
        <v>인원</v>
      </c>
      <c r="D18" s="237"/>
      <c r="E18" s="218"/>
      <c r="F18" s="184"/>
      <c r="G18" s="184"/>
      <c r="H18" s="229">
        <f t="shared" si="1"/>
        <v>0</v>
      </c>
      <c r="I18" s="218">
        <v>58</v>
      </c>
      <c r="J18" s="184">
        <v>2</v>
      </c>
      <c r="K18" s="184">
        <v>1</v>
      </c>
      <c r="L18" s="184">
        <v>2</v>
      </c>
      <c r="M18" s="212">
        <v>60</v>
      </c>
      <c r="N18" s="218">
        <v>34</v>
      </c>
      <c r="O18" s="184">
        <v>22</v>
      </c>
      <c r="P18" s="184">
        <v>4</v>
      </c>
      <c r="Q18" s="184">
        <v>39</v>
      </c>
      <c r="R18" s="184"/>
      <c r="S18" s="184">
        <v>2</v>
      </c>
      <c r="T18" s="184">
        <v>7</v>
      </c>
      <c r="U18" s="287">
        <v>37</v>
      </c>
      <c r="V18" s="229">
        <f t="shared" si="0"/>
        <v>145</v>
      </c>
      <c r="W18" s="223">
        <v>5</v>
      </c>
      <c r="X18" s="184"/>
      <c r="Y18" s="184">
        <v>3</v>
      </c>
      <c r="Z18" s="184">
        <v>22</v>
      </c>
      <c r="AA18" s="184"/>
      <c r="AB18" s="184">
        <v>1</v>
      </c>
      <c r="AC18" s="184"/>
      <c r="AD18" s="229">
        <f t="shared" si="4"/>
        <v>299</v>
      </c>
      <c r="AE18" s="269"/>
      <c r="AF18" s="185">
        <v>154</v>
      </c>
      <c r="AG18" s="229">
        <f t="shared" si="5"/>
        <v>154</v>
      </c>
      <c r="AH18" s="277">
        <v>235</v>
      </c>
      <c r="AI18" s="192">
        <v>1</v>
      </c>
      <c r="AJ18" s="192">
        <v>5</v>
      </c>
      <c r="AK18" s="192"/>
      <c r="AL18" s="192">
        <v>138</v>
      </c>
      <c r="AM18" s="192">
        <v>120</v>
      </c>
      <c r="AN18" s="192">
        <v>4</v>
      </c>
      <c r="AO18" s="192"/>
      <c r="AP18" s="192">
        <v>6</v>
      </c>
      <c r="AQ18" s="192"/>
      <c r="AR18" s="192"/>
      <c r="AS18" s="192"/>
      <c r="AT18" s="229">
        <f t="shared" si="6"/>
        <v>509</v>
      </c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>
        <f t="shared" si="1"/>
        <v>0</v>
      </c>
      <c r="I19" s="218">
        <v>2148320</v>
      </c>
      <c r="J19" s="184">
        <v>45000</v>
      </c>
      <c r="K19" s="184">
        <v>16500</v>
      </c>
      <c r="L19" s="184">
        <v>45000</v>
      </c>
      <c r="M19" s="212">
        <v>411600</v>
      </c>
      <c r="N19" s="217">
        <v>2303840</v>
      </c>
      <c r="O19" s="187">
        <v>3030720</v>
      </c>
      <c r="P19" s="187">
        <v>204920</v>
      </c>
      <c r="Q19" s="187">
        <v>1567020</v>
      </c>
      <c r="R19" s="187"/>
      <c r="S19" s="187">
        <v>195280</v>
      </c>
      <c r="T19" s="187">
        <v>634260</v>
      </c>
      <c r="U19" s="288">
        <v>495800</v>
      </c>
      <c r="V19" s="263">
        <f t="shared" si="0"/>
        <v>8431840</v>
      </c>
      <c r="W19" s="223">
        <v>159430</v>
      </c>
      <c r="X19" s="184"/>
      <c r="Y19" s="184">
        <v>128000</v>
      </c>
      <c r="Z19" s="184">
        <v>2530000</v>
      </c>
      <c r="AA19" s="184"/>
      <c r="AB19" s="184">
        <v>25300</v>
      </c>
      <c r="AC19" s="184"/>
      <c r="AD19" s="230">
        <f t="shared" si="4"/>
        <v>13940990</v>
      </c>
      <c r="AE19" s="268"/>
      <c r="AF19" s="188">
        <v>8589580</v>
      </c>
      <c r="AG19" s="230">
        <f t="shared" si="5"/>
        <v>8589580</v>
      </c>
      <c r="AH19" s="278">
        <v>8704400</v>
      </c>
      <c r="AI19" s="193">
        <v>59720</v>
      </c>
      <c r="AJ19" s="193">
        <v>86430</v>
      </c>
      <c r="AK19" s="193"/>
      <c r="AL19" s="193">
        <v>1040660</v>
      </c>
      <c r="AM19" s="193">
        <v>4455630</v>
      </c>
      <c r="AN19" s="193">
        <v>124410</v>
      </c>
      <c r="AO19" s="193"/>
      <c r="AP19" s="193">
        <v>215840</v>
      </c>
      <c r="AQ19" s="193"/>
      <c r="AR19" s="193"/>
      <c r="AS19" s="193"/>
      <c r="AT19" s="230">
        <f t="shared" si="6"/>
        <v>14687090</v>
      </c>
    </row>
    <row r="20" spans="1:46">
      <c r="A20" s="504">
        <v>43048</v>
      </c>
      <c r="B20" s="505" t="s">
        <v>99</v>
      </c>
      <c r="C20" s="232" t="str">
        <f t="shared" ref="C20" si="20">IF(TRIM(A20)="","",$C$74)</f>
        <v>인원</v>
      </c>
      <c r="D20" s="237"/>
      <c r="E20" s="218"/>
      <c r="F20" s="184"/>
      <c r="G20" s="184"/>
      <c r="H20" s="229">
        <f t="shared" si="1"/>
        <v>0</v>
      </c>
      <c r="I20" s="218">
        <v>42</v>
      </c>
      <c r="J20" s="184">
        <v>1</v>
      </c>
      <c r="K20" s="184"/>
      <c r="L20" s="184">
        <v>1</v>
      </c>
      <c r="M20" s="212">
        <v>43</v>
      </c>
      <c r="N20" s="218">
        <v>34</v>
      </c>
      <c r="O20" s="184">
        <v>19</v>
      </c>
      <c r="P20" s="184"/>
      <c r="Q20" s="184">
        <v>32</v>
      </c>
      <c r="R20" s="184"/>
      <c r="S20" s="184">
        <v>2</v>
      </c>
      <c r="T20" s="184">
        <v>5</v>
      </c>
      <c r="U20" s="287">
        <v>33</v>
      </c>
      <c r="V20" s="229">
        <f t="shared" si="0"/>
        <v>125</v>
      </c>
      <c r="W20" s="223">
        <v>2</v>
      </c>
      <c r="X20" s="184"/>
      <c r="Y20" s="184">
        <v>1</v>
      </c>
      <c r="Z20" s="184">
        <v>14</v>
      </c>
      <c r="AA20" s="184"/>
      <c r="AB20" s="184">
        <v>2</v>
      </c>
      <c r="AC20" s="184"/>
      <c r="AD20" s="229">
        <f t="shared" si="4"/>
        <v>231</v>
      </c>
      <c r="AE20" s="269"/>
      <c r="AF20" s="185">
        <v>136</v>
      </c>
      <c r="AG20" s="229">
        <f t="shared" si="5"/>
        <v>136</v>
      </c>
      <c r="AH20" s="277">
        <v>187</v>
      </c>
      <c r="AI20" s="192">
        <v>8</v>
      </c>
      <c r="AJ20" s="192">
        <v>5</v>
      </c>
      <c r="AK20" s="193">
        <v>1</v>
      </c>
      <c r="AL20" s="192">
        <v>105</v>
      </c>
      <c r="AM20" s="192">
        <v>38</v>
      </c>
      <c r="AN20" s="192">
        <v>8</v>
      </c>
      <c r="AO20" s="192">
        <v>1</v>
      </c>
      <c r="AP20" s="192">
        <v>3</v>
      </c>
      <c r="AQ20" s="192"/>
      <c r="AR20" s="192"/>
      <c r="AS20" s="192"/>
      <c r="AT20" s="229">
        <f t="shared" si="6"/>
        <v>356</v>
      </c>
    </row>
    <row r="21" spans="1:46">
      <c r="A21" s="506"/>
      <c r="B21" s="507"/>
      <c r="C21" s="232" t="str">
        <f>IF(TRIM(C20)="","",$C$75)</f>
        <v>매출</v>
      </c>
      <c r="D21" s="237"/>
      <c r="E21" s="224"/>
      <c r="F21" s="186"/>
      <c r="G21" s="186"/>
      <c r="H21" s="230">
        <f t="shared" si="1"/>
        <v>0</v>
      </c>
      <c r="I21" s="218">
        <v>1555680</v>
      </c>
      <c r="J21" s="184">
        <v>59720</v>
      </c>
      <c r="K21" s="184"/>
      <c r="L21" s="184">
        <v>26380</v>
      </c>
      <c r="M21" s="212">
        <v>300980</v>
      </c>
      <c r="N21" s="217">
        <v>2303840</v>
      </c>
      <c r="O21" s="187">
        <v>2617440</v>
      </c>
      <c r="P21" s="187"/>
      <c r="Q21" s="187">
        <v>1285760</v>
      </c>
      <c r="R21" s="187"/>
      <c r="S21" s="187">
        <v>335280</v>
      </c>
      <c r="T21" s="187">
        <v>472840</v>
      </c>
      <c r="U21" s="288">
        <v>442200</v>
      </c>
      <c r="V21" s="263">
        <f t="shared" si="0"/>
        <v>7457360</v>
      </c>
      <c r="W21" s="223">
        <v>69620</v>
      </c>
      <c r="X21" s="184"/>
      <c r="Y21" s="184">
        <v>250000</v>
      </c>
      <c r="Z21" s="184">
        <v>1730000</v>
      </c>
      <c r="AA21" s="184"/>
      <c r="AB21" s="184">
        <v>37430</v>
      </c>
      <c r="AC21" s="184"/>
      <c r="AD21" s="230">
        <f t="shared" si="4"/>
        <v>11487170</v>
      </c>
      <c r="AE21" s="268"/>
      <c r="AF21" s="188">
        <v>6478680</v>
      </c>
      <c r="AG21" s="230">
        <f t="shared" si="5"/>
        <v>6478680</v>
      </c>
      <c r="AH21" s="278">
        <v>6926480</v>
      </c>
      <c r="AI21" s="193">
        <v>429980</v>
      </c>
      <c r="AJ21" s="193">
        <v>83810</v>
      </c>
      <c r="AK21" s="193">
        <v>26430</v>
      </c>
      <c r="AL21" s="193">
        <v>729300</v>
      </c>
      <c r="AM21" s="193">
        <v>1726670</v>
      </c>
      <c r="AN21" s="193">
        <v>234650</v>
      </c>
      <c r="AO21" s="193"/>
      <c r="AP21" s="193">
        <v>186820</v>
      </c>
      <c r="AQ21" s="193"/>
      <c r="AR21" s="193"/>
      <c r="AS21" s="193"/>
      <c r="AT21" s="230">
        <f t="shared" si="6"/>
        <v>10344140</v>
      </c>
    </row>
    <row r="22" spans="1:46">
      <c r="A22" s="502">
        <v>43049</v>
      </c>
      <c r="B22" s="503" t="str">
        <f t="shared" ref="B22" si="21">IF(TRIM(A22)="","","(" &amp; MID("일월화수목금토",WEEKDAY(A22),1) &amp; ")")</f>
        <v>(금)</v>
      </c>
      <c r="C22" s="232" t="str">
        <f>IF(TRIM(A22)="","",$C$74)</f>
        <v>인원</v>
      </c>
      <c r="D22" s="237"/>
      <c r="E22" s="218"/>
      <c r="F22" s="184"/>
      <c r="G22" s="184"/>
      <c r="H22" s="229">
        <f t="shared" si="1"/>
        <v>0</v>
      </c>
      <c r="I22" s="218">
        <v>38</v>
      </c>
      <c r="J22" s="184">
        <v>4</v>
      </c>
      <c r="K22" s="184"/>
      <c r="L22" s="184">
        <v>1</v>
      </c>
      <c r="M22" s="212">
        <v>38</v>
      </c>
      <c r="N22" s="218">
        <v>25</v>
      </c>
      <c r="O22" s="184">
        <v>27</v>
      </c>
      <c r="P22" s="184">
        <v>4</v>
      </c>
      <c r="Q22" s="184">
        <v>30</v>
      </c>
      <c r="R22" s="184"/>
      <c r="S22" s="184">
        <v>1</v>
      </c>
      <c r="T22" s="184">
        <v>10</v>
      </c>
      <c r="U22" s="287">
        <v>27</v>
      </c>
      <c r="V22" s="229">
        <f t="shared" si="0"/>
        <v>124</v>
      </c>
      <c r="W22" s="223">
        <v>3</v>
      </c>
      <c r="X22" s="184"/>
      <c r="Y22" s="184">
        <v>1</v>
      </c>
      <c r="Z22" s="184">
        <v>15</v>
      </c>
      <c r="AA22" s="184">
        <v>2</v>
      </c>
      <c r="AB22" s="184">
        <v>4</v>
      </c>
      <c r="AC22" s="184"/>
      <c r="AD22" s="229">
        <f t="shared" si="4"/>
        <v>230</v>
      </c>
      <c r="AE22" s="269"/>
      <c r="AF22" s="185">
        <v>110</v>
      </c>
      <c r="AG22" s="229">
        <f t="shared" si="5"/>
        <v>110</v>
      </c>
      <c r="AH22" s="279">
        <v>181</v>
      </c>
      <c r="AI22" s="1">
        <v>6</v>
      </c>
      <c r="AJ22" s="1">
        <v>3</v>
      </c>
      <c r="AK22" s="1">
        <v>1</v>
      </c>
      <c r="AL22" s="1">
        <v>118</v>
      </c>
      <c r="AM22" s="1">
        <v>62</v>
      </c>
      <c r="AN22" s="1">
        <v>1</v>
      </c>
      <c r="AO22" s="1"/>
      <c r="AP22" s="1">
        <v>13</v>
      </c>
      <c r="AQ22" s="1"/>
      <c r="AR22" s="1"/>
      <c r="AS22" s="1"/>
      <c r="AT22" s="229">
        <f t="shared" si="6"/>
        <v>385</v>
      </c>
    </row>
    <row r="23" spans="1:46">
      <c r="A23" s="502"/>
      <c r="B23" s="503"/>
      <c r="C23" s="232" t="str">
        <f>IF(TRIM(C22)="","",$C$75)</f>
        <v>매출</v>
      </c>
      <c r="D23" s="237"/>
      <c r="E23" s="224"/>
      <c r="F23" s="186"/>
      <c r="G23" s="186"/>
      <c r="H23" s="230">
        <f t="shared" si="1"/>
        <v>0</v>
      </c>
      <c r="I23" s="218">
        <v>1407520</v>
      </c>
      <c r="J23" s="184">
        <v>269320</v>
      </c>
      <c r="K23" s="184"/>
      <c r="L23" s="184">
        <v>16500</v>
      </c>
      <c r="M23" s="212">
        <v>266680</v>
      </c>
      <c r="N23" s="217">
        <v>1694000</v>
      </c>
      <c r="O23" s="187">
        <v>3719520</v>
      </c>
      <c r="P23" s="187">
        <v>204920</v>
      </c>
      <c r="Q23" s="187">
        <v>1205400</v>
      </c>
      <c r="R23" s="187"/>
      <c r="S23" s="187">
        <v>167640</v>
      </c>
      <c r="T23" s="187">
        <v>807100</v>
      </c>
      <c r="U23" s="288">
        <v>361800</v>
      </c>
      <c r="V23" s="263">
        <f t="shared" si="0"/>
        <v>8160380</v>
      </c>
      <c r="W23" s="223">
        <v>104430</v>
      </c>
      <c r="X23" s="184"/>
      <c r="Y23" s="184">
        <v>50000</v>
      </c>
      <c r="Z23" s="184">
        <v>1710000</v>
      </c>
      <c r="AA23" s="184">
        <v>300000</v>
      </c>
      <c r="AB23" s="184">
        <v>78850</v>
      </c>
      <c r="AC23" s="184"/>
      <c r="AD23" s="230">
        <f t="shared" si="4"/>
        <v>12363680</v>
      </c>
      <c r="AE23" s="268"/>
      <c r="AF23" s="188">
        <v>6356290</v>
      </c>
      <c r="AG23" s="230">
        <f t="shared" si="5"/>
        <v>6356290</v>
      </c>
      <c r="AH23" s="280">
        <v>6704240</v>
      </c>
      <c r="AI23" s="194">
        <v>493160</v>
      </c>
      <c r="AJ23" s="1">
        <v>49500</v>
      </c>
      <c r="AK23" s="194">
        <v>27000</v>
      </c>
      <c r="AL23" s="195">
        <v>818480</v>
      </c>
      <c r="AM23" s="1">
        <v>2949890</v>
      </c>
      <c r="AN23" s="1">
        <v>60260</v>
      </c>
      <c r="AO23" s="1"/>
      <c r="AP23" s="1">
        <v>530390</v>
      </c>
      <c r="AQ23" s="1"/>
      <c r="AR23" s="1"/>
      <c r="AS23" s="1"/>
      <c r="AT23" s="230">
        <f t="shared" si="6"/>
        <v>11632920</v>
      </c>
    </row>
    <row r="24" spans="1:46">
      <c r="A24" s="504">
        <v>43050</v>
      </c>
      <c r="B24" s="505" t="s">
        <v>134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/>
      <c r="J24" s="184"/>
      <c r="K24" s="184"/>
      <c r="L24" s="184"/>
      <c r="M24" s="212"/>
      <c r="N24" s="217"/>
      <c r="O24" s="187"/>
      <c r="P24" s="187"/>
      <c r="Q24" s="187"/>
      <c r="R24" s="187"/>
      <c r="S24" s="187"/>
      <c r="T24" s="187"/>
      <c r="U24" s="288"/>
      <c r="V24" s="263"/>
      <c r="W24" s="223"/>
      <c r="X24" s="184"/>
      <c r="Y24" s="184"/>
      <c r="Z24" s="184"/>
      <c r="AA24" s="184"/>
      <c r="AB24" s="184"/>
      <c r="AC24" s="184"/>
      <c r="AD24" s="360"/>
      <c r="AE24" s="268"/>
      <c r="AF24" s="188"/>
      <c r="AG24" s="360"/>
      <c r="AH24" s="280"/>
      <c r="AI24" s="194"/>
      <c r="AJ24" s="1"/>
      <c r="AK24" s="194"/>
      <c r="AL24" s="195"/>
      <c r="AM24" s="1"/>
      <c r="AN24" s="1"/>
      <c r="AO24" s="1"/>
      <c r="AP24" s="1"/>
      <c r="AQ24" s="1"/>
      <c r="AR24" s="1"/>
      <c r="AS24" s="1"/>
      <c r="AT24" s="360"/>
    </row>
    <row r="25" spans="1:46">
      <c r="A25" s="506"/>
      <c r="B25" s="507"/>
      <c r="C25" s="232" t="str">
        <f>IF(TRIM(C24)="","",$C$75)</f>
        <v>매출</v>
      </c>
      <c r="D25" s="237"/>
      <c r="E25" s="224"/>
      <c r="F25" s="186"/>
      <c r="G25" s="186"/>
      <c r="H25" s="360"/>
      <c r="I25" s="218"/>
      <c r="J25" s="184"/>
      <c r="K25" s="184"/>
      <c r="L25" s="184"/>
      <c r="M25" s="212"/>
      <c r="N25" s="217"/>
      <c r="O25" s="187"/>
      <c r="P25" s="187"/>
      <c r="Q25" s="187"/>
      <c r="R25" s="187"/>
      <c r="S25" s="187"/>
      <c r="T25" s="187"/>
      <c r="U25" s="288"/>
      <c r="V25" s="263"/>
      <c r="W25" s="223"/>
      <c r="X25" s="184"/>
      <c r="Y25" s="184"/>
      <c r="Z25" s="184"/>
      <c r="AA25" s="184"/>
      <c r="AB25" s="184"/>
      <c r="AC25" s="184"/>
      <c r="AD25" s="360"/>
      <c r="AE25" s="268"/>
      <c r="AF25" s="188"/>
      <c r="AG25" s="360"/>
      <c r="AH25" s="280"/>
      <c r="AI25" s="194"/>
      <c r="AJ25" s="1"/>
      <c r="AK25" s="194"/>
      <c r="AL25" s="195"/>
      <c r="AM25" s="1"/>
      <c r="AN25" s="1"/>
      <c r="AO25" s="1"/>
      <c r="AP25" s="1"/>
      <c r="AQ25" s="1"/>
      <c r="AR25" s="1"/>
      <c r="AS25" s="1"/>
      <c r="AT25" s="360"/>
    </row>
    <row r="26" spans="1:46">
      <c r="A26" s="502">
        <f t="shared" ref="A26" si="22">IF(TRIM(A22)="","",IF(DATE(YEAR(A22),MONTH(A22)+1,1)&lt;=IF(WEEKDAY(A22+1)=7,A22+3,A22+1),"",IF(WEEKDAY(A22+1)=7,A22+3,A22+1)))</f>
        <v>43052</v>
      </c>
      <c r="B26" s="503" t="str">
        <f t="shared" ref="B26" si="23">IF(TRIM(A26)="","","(" &amp; MID("일월화수목금토",WEEKDAY(A26),1) &amp; ")")</f>
        <v>(월)</v>
      </c>
      <c r="C26" s="232" t="str">
        <f t="shared" ref="C26" si="24">IF(TRIM(A26)="","",$C$74)</f>
        <v>인원</v>
      </c>
      <c r="D26" s="237"/>
      <c r="E26" s="218"/>
      <c r="F26" s="184"/>
      <c r="G26" s="184"/>
      <c r="H26" s="229">
        <f t="shared" si="1"/>
        <v>0</v>
      </c>
      <c r="I26" s="218">
        <v>42</v>
      </c>
      <c r="J26" s="184">
        <v>1</v>
      </c>
      <c r="K26" s="184"/>
      <c r="L26" s="184"/>
      <c r="M26" s="212">
        <v>40</v>
      </c>
      <c r="N26" s="218">
        <v>28</v>
      </c>
      <c r="O26" s="184">
        <v>28</v>
      </c>
      <c r="P26" s="184">
        <v>4</v>
      </c>
      <c r="Q26" s="184">
        <v>42</v>
      </c>
      <c r="R26" s="184"/>
      <c r="S26" s="184">
        <v>2</v>
      </c>
      <c r="T26" s="184"/>
      <c r="U26" s="287">
        <v>45</v>
      </c>
      <c r="V26" s="229">
        <f t="shared" si="0"/>
        <v>149</v>
      </c>
      <c r="W26" s="223">
        <v>2</v>
      </c>
      <c r="X26" s="184"/>
      <c r="Y26" s="184">
        <v>4</v>
      </c>
      <c r="Z26" s="184">
        <v>26</v>
      </c>
      <c r="AA26" s="184"/>
      <c r="AB26" s="184">
        <v>1</v>
      </c>
      <c r="AC26" s="184"/>
      <c r="AD26" s="229">
        <f t="shared" si="4"/>
        <v>265</v>
      </c>
      <c r="AE26" s="269"/>
      <c r="AF26" s="185">
        <v>41</v>
      </c>
      <c r="AG26" s="229">
        <f t="shared" si="5"/>
        <v>41</v>
      </c>
      <c r="AH26" s="281">
        <v>126</v>
      </c>
      <c r="AI26" s="194">
        <v>4</v>
      </c>
      <c r="AJ26" s="1">
        <v>3</v>
      </c>
      <c r="AK26" s="1">
        <v>2</v>
      </c>
      <c r="AL26" s="1">
        <v>120</v>
      </c>
      <c r="AM26" s="1">
        <v>54</v>
      </c>
      <c r="AN26" s="1">
        <v>2</v>
      </c>
      <c r="AO26" s="1"/>
      <c r="AP26" s="1">
        <v>8</v>
      </c>
      <c r="AQ26" s="1"/>
      <c r="AR26" s="1"/>
      <c r="AS26" s="1"/>
      <c r="AT26" s="229">
        <f t="shared" si="6"/>
        <v>319</v>
      </c>
    </row>
    <row r="27" spans="1:46">
      <c r="A27" s="502"/>
      <c r="B27" s="503"/>
      <c r="C27" s="232" t="str">
        <f t="shared" ref="C27" si="25">IF(TRIM(C26)="","",$C$75)</f>
        <v>매출</v>
      </c>
      <c r="D27" s="237"/>
      <c r="E27" s="224"/>
      <c r="F27" s="186"/>
      <c r="G27" s="186"/>
      <c r="H27" s="230">
        <f t="shared" si="1"/>
        <v>0</v>
      </c>
      <c r="I27" s="218">
        <v>1555680</v>
      </c>
      <c r="J27" s="184">
        <v>59720</v>
      </c>
      <c r="K27" s="184"/>
      <c r="L27" s="184"/>
      <c r="M27" s="212">
        <v>277400</v>
      </c>
      <c r="N27" s="217">
        <v>1897280</v>
      </c>
      <c r="O27" s="187">
        <v>3857280</v>
      </c>
      <c r="P27" s="187">
        <v>204920</v>
      </c>
      <c r="Q27" s="187">
        <v>1687560</v>
      </c>
      <c r="R27" s="187"/>
      <c r="S27" s="187">
        <v>335280</v>
      </c>
      <c r="T27" s="187"/>
      <c r="U27" s="288">
        <v>603000</v>
      </c>
      <c r="V27" s="263">
        <f t="shared" si="0"/>
        <v>8585320</v>
      </c>
      <c r="W27" s="223">
        <v>69620</v>
      </c>
      <c r="X27" s="184"/>
      <c r="Y27" s="184">
        <v>358000</v>
      </c>
      <c r="Z27" s="184">
        <v>3050000</v>
      </c>
      <c r="AA27" s="184"/>
      <c r="AB27" s="184">
        <v>18990</v>
      </c>
      <c r="AC27" s="184"/>
      <c r="AD27" s="230">
        <f t="shared" si="4"/>
        <v>13974730</v>
      </c>
      <c r="AE27" s="268"/>
      <c r="AF27" s="188">
        <v>3109850</v>
      </c>
      <c r="AG27" s="230">
        <f t="shared" si="5"/>
        <v>3109850</v>
      </c>
      <c r="AH27" s="280">
        <v>4667040</v>
      </c>
      <c r="AI27" s="194">
        <v>284540</v>
      </c>
      <c r="AJ27" s="1">
        <v>50810</v>
      </c>
      <c r="AK27" s="194">
        <v>40500</v>
      </c>
      <c r="AL27" s="195">
        <v>826200</v>
      </c>
      <c r="AM27" s="194">
        <v>2362620</v>
      </c>
      <c r="AN27" s="194">
        <v>42920</v>
      </c>
      <c r="AO27" s="1"/>
      <c r="AP27" s="194">
        <v>358160</v>
      </c>
      <c r="AQ27" s="1"/>
      <c r="AR27" s="1"/>
      <c r="AS27" s="1"/>
      <c r="AT27" s="230">
        <f t="shared" si="6"/>
        <v>8632790</v>
      </c>
    </row>
    <row r="28" spans="1:46">
      <c r="A28" s="502">
        <f t="shared" ref="A28" si="26">IF(TRIM(A26)="","",IF(DATE(YEAR(A26),MONTH(A26)+1,1)&lt;=IF(WEEKDAY(A26+1)=7,A26+3,A26+1),"",IF(WEEKDAY(A26+1)=7,A26+3,A26+1)))</f>
        <v>43053</v>
      </c>
      <c r="B28" s="503" t="str">
        <f t="shared" ref="B28" si="27">IF(TRIM(A28)="","","(" &amp; MID("일월화수목금토",WEEKDAY(A28),1) &amp; ")")</f>
        <v>(화)</v>
      </c>
      <c r="C28" s="232" t="str">
        <f t="shared" ref="C28" si="28">IF(TRIM(A28)="","",$C$74)</f>
        <v>인원</v>
      </c>
      <c r="D28" s="237"/>
      <c r="E28" s="218"/>
      <c r="F28" s="184"/>
      <c r="G28" s="184"/>
      <c r="H28" s="229">
        <f t="shared" si="1"/>
        <v>0</v>
      </c>
      <c r="I28" s="218">
        <v>43</v>
      </c>
      <c r="J28" s="184">
        <v>3</v>
      </c>
      <c r="K28" s="184"/>
      <c r="L28" s="184"/>
      <c r="M28" s="212">
        <v>46</v>
      </c>
      <c r="N28" s="218">
        <v>35</v>
      </c>
      <c r="O28" s="184">
        <v>25</v>
      </c>
      <c r="P28" s="184"/>
      <c r="Q28" s="184">
        <v>40</v>
      </c>
      <c r="R28" s="184"/>
      <c r="S28" s="184">
        <v>2</v>
      </c>
      <c r="T28" s="184">
        <v>8</v>
      </c>
      <c r="U28" s="287">
        <v>39</v>
      </c>
      <c r="V28" s="229">
        <f t="shared" si="0"/>
        <v>149</v>
      </c>
      <c r="W28" s="223">
        <v>4</v>
      </c>
      <c r="X28" s="184">
        <v>1</v>
      </c>
      <c r="Y28" s="184">
        <v>2</v>
      </c>
      <c r="Z28" s="184">
        <v>20</v>
      </c>
      <c r="AA28" s="184">
        <v>1</v>
      </c>
      <c r="AB28" s="184">
        <v>1</v>
      </c>
      <c r="AC28" s="184">
        <v>5</v>
      </c>
      <c r="AD28" s="229">
        <f t="shared" si="4"/>
        <v>275</v>
      </c>
      <c r="AE28" s="269"/>
      <c r="AF28" s="185">
        <v>93</v>
      </c>
      <c r="AG28" s="229">
        <f t="shared" si="5"/>
        <v>93</v>
      </c>
      <c r="AH28" s="281">
        <v>160</v>
      </c>
      <c r="AI28" s="1">
        <v>12</v>
      </c>
      <c r="AJ28" s="1">
        <v>5</v>
      </c>
      <c r="AK28" s="1"/>
      <c r="AL28" s="1">
        <v>152</v>
      </c>
      <c r="AM28" s="1">
        <v>72</v>
      </c>
      <c r="AN28" s="1">
        <v>2</v>
      </c>
      <c r="AO28" s="1"/>
      <c r="AP28" s="1">
        <v>5</v>
      </c>
      <c r="AQ28" s="1"/>
      <c r="AR28" s="1"/>
      <c r="AS28" s="1"/>
      <c r="AT28" s="229">
        <f t="shared" si="6"/>
        <v>408</v>
      </c>
    </row>
    <row r="29" spans="1:46">
      <c r="A29" s="502"/>
      <c r="B29" s="503"/>
      <c r="C29" s="232" t="str">
        <f t="shared" ref="C29" si="29">IF(TRIM(C28)="","",$C$75)</f>
        <v>매출</v>
      </c>
      <c r="D29" s="237"/>
      <c r="E29" s="224"/>
      <c r="F29" s="186"/>
      <c r="G29" s="186"/>
      <c r="H29" s="230">
        <f t="shared" si="1"/>
        <v>0</v>
      </c>
      <c r="I29" s="218">
        <v>1592720</v>
      </c>
      <c r="J29" s="184">
        <v>191390</v>
      </c>
      <c r="K29" s="184"/>
      <c r="L29" s="184"/>
      <c r="M29" s="212">
        <v>336560</v>
      </c>
      <c r="N29" s="217">
        <v>2371600</v>
      </c>
      <c r="O29" s="187">
        <v>3444000</v>
      </c>
      <c r="P29" s="187"/>
      <c r="Q29" s="187">
        <v>1607200</v>
      </c>
      <c r="R29" s="187"/>
      <c r="S29" s="187">
        <v>265280</v>
      </c>
      <c r="T29" s="187">
        <v>784260</v>
      </c>
      <c r="U29" s="288">
        <v>522600</v>
      </c>
      <c r="V29" s="263">
        <f t="shared" si="0"/>
        <v>8994940</v>
      </c>
      <c r="W29" s="223">
        <v>110000</v>
      </c>
      <c r="X29" s="184">
        <v>140000</v>
      </c>
      <c r="Y29" s="184">
        <v>480000</v>
      </c>
      <c r="Z29" s="184">
        <v>2300000</v>
      </c>
      <c r="AA29" s="184">
        <v>150000</v>
      </c>
      <c r="AB29" s="184">
        <v>21860</v>
      </c>
      <c r="AC29" s="184">
        <v>190090</v>
      </c>
      <c r="AD29" s="230">
        <f t="shared" si="4"/>
        <v>14507560</v>
      </c>
      <c r="AE29" s="268"/>
      <c r="AF29" s="343">
        <v>6382340</v>
      </c>
      <c r="AG29" s="230">
        <f t="shared" si="5"/>
        <v>6382340</v>
      </c>
      <c r="AH29" s="280">
        <v>5926400</v>
      </c>
      <c r="AI29" s="194">
        <v>716760</v>
      </c>
      <c r="AJ29" s="195">
        <v>85120</v>
      </c>
      <c r="AK29" s="194"/>
      <c r="AL29" s="194">
        <v>1051720</v>
      </c>
      <c r="AM29" s="195">
        <v>3261110</v>
      </c>
      <c r="AN29" s="195">
        <v>32270</v>
      </c>
      <c r="AO29" s="57"/>
      <c r="AP29" s="195">
        <v>275230</v>
      </c>
      <c r="AQ29" s="1"/>
      <c r="AR29" s="1"/>
      <c r="AS29" s="1"/>
      <c r="AT29" s="230">
        <f t="shared" si="6"/>
        <v>11348610</v>
      </c>
    </row>
    <row r="30" spans="1:46">
      <c r="A30" s="502">
        <f t="shared" ref="A30" si="30">IF(TRIM(A28)="","",IF(DATE(YEAR(A28),MONTH(A28)+1,1)&lt;=IF(WEEKDAY(A28+1)=7,A28+3,A28+1),"",IF(WEEKDAY(A28+1)=7,A28+3,A28+1)))</f>
        <v>43054</v>
      </c>
      <c r="B30" s="503" t="str">
        <f t="shared" ref="B30" si="31">IF(TRIM(A30)="","","(" &amp; MID("일월화수목금토",WEEKDAY(A30),1) &amp; ")")</f>
        <v>(수)</v>
      </c>
      <c r="C30" s="232" t="str">
        <f t="shared" ref="C30" si="32">IF(TRIM(A30)="","",$C$74)</f>
        <v>인원</v>
      </c>
      <c r="D30" s="237"/>
      <c r="E30" s="218"/>
      <c r="F30" s="184"/>
      <c r="G30" s="184"/>
      <c r="H30" s="229">
        <f t="shared" si="1"/>
        <v>0</v>
      </c>
      <c r="I30" s="218">
        <v>48</v>
      </c>
      <c r="J30" s="184">
        <v>4</v>
      </c>
      <c r="K30" s="184"/>
      <c r="L30" s="184">
        <v>3</v>
      </c>
      <c r="M30" s="212">
        <v>48</v>
      </c>
      <c r="N30" s="218">
        <v>30</v>
      </c>
      <c r="O30" s="184">
        <v>32</v>
      </c>
      <c r="P30" s="184">
        <v>5</v>
      </c>
      <c r="Q30" s="184">
        <v>43</v>
      </c>
      <c r="R30" s="184"/>
      <c r="S30" s="184">
        <v>2</v>
      </c>
      <c r="T30" s="184">
        <v>5</v>
      </c>
      <c r="U30" s="287">
        <v>42</v>
      </c>
      <c r="V30" s="229">
        <f t="shared" si="0"/>
        <v>159</v>
      </c>
      <c r="W30" s="223"/>
      <c r="X30" s="184"/>
      <c r="Y30" s="184">
        <v>6</v>
      </c>
      <c r="Z30" s="184">
        <v>23</v>
      </c>
      <c r="AA30" s="184">
        <v>2</v>
      </c>
      <c r="AB30" s="184">
        <v>3</v>
      </c>
      <c r="AC30" s="184"/>
      <c r="AD30" s="229">
        <f t="shared" si="4"/>
        <v>296</v>
      </c>
      <c r="AE30" s="269"/>
      <c r="AF30" s="185">
        <v>93</v>
      </c>
      <c r="AG30" s="229">
        <f t="shared" si="5"/>
        <v>93</v>
      </c>
      <c r="AH30" s="281">
        <v>155</v>
      </c>
      <c r="AI30" s="1">
        <v>6</v>
      </c>
      <c r="AJ30" s="1">
        <v>5</v>
      </c>
      <c r="AK30" s="1">
        <v>1</v>
      </c>
      <c r="AL30" s="1">
        <v>166</v>
      </c>
      <c r="AM30" s="1">
        <v>62</v>
      </c>
      <c r="AN30" s="1">
        <v>3</v>
      </c>
      <c r="AO30" s="1"/>
      <c r="AP30" s="1">
        <v>3</v>
      </c>
      <c r="AQ30" s="1"/>
      <c r="AR30" s="1"/>
      <c r="AS30" s="1"/>
      <c r="AT30" s="229">
        <f t="shared" si="6"/>
        <v>401</v>
      </c>
    </row>
    <row r="31" spans="1:46">
      <c r="A31" s="502"/>
      <c r="B31" s="503"/>
      <c r="C31" s="232" t="str">
        <f t="shared" ref="C31" si="33">IF(TRIM(C30)="","",$C$75)</f>
        <v>매출</v>
      </c>
      <c r="D31" s="237"/>
      <c r="E31" s="224"/>
      <c r="F31" s="186"/>
      <c r="G31" s="186"/>
      <c r="H31" s="230">
        <f t="shared" si="1"/>
        <v>0</v>
      </c>
      <c r="I31" s="218">
        <v>1777920</v>
      </c>
      <c r="J31" s="184">
        <v>254100</v>
      </c>
      <c r="K31" s="184"/>
      <c r="L31" s="184">
        <v>68380</v>
      </c>
      <c r="M31" s="212">
        <v>338280</v>
      </c>
      <c r="N31" s="217">
        <v>2032800</v>
      </c>
      <c r="O31" s="187">
        <v>4408320</v>
      </c>
      <c r="P31" s="187">
        <v>256150</v>
      </c>
      <c r="Q31" s="187">
        <v>1727740</v>
      </c>
      <c r="R31" s="187"/>
      <c r="S31" s="187">
        <v>335280</v>
      </c>
      <c r="T31" s="187">
        <v>403550</v>
      </c>
      <c r="U31" s="288">
        <v>562800</v>
      </c>
      <c r="V31" s="263">
        <f t="shared" si="0"/>
        <v>9726640</v>
      </c>
      <c r="W31" s="223"/>
      <c r="X31" s="184"/>
      <c r="Y31" s="184">
        <v>488000</v>
      </c>
      <c r="Z31" s="184">
        <v>2750000</v>
      </c>
      <c r="AA31" s="184">
        <v>300000</v>
      </c>
      <c r="AB31" s="184">
        <v>63280</v>
      </c>
      <c r="AC31" s="184"/>
      <c r="AD31" s="230">
        <f t="shared" si="4"/>
        <v>15766600</v>
      </c>
      <c r="AE31" s="268"/>
      <c r="AF31" s="188">
        <v>4478320</v>
      </c>
      <c r="AG31" s="230">
        <f t="shared" si="5"/>
        <v>4478320</v>
      </c>
      <c r="AH31" s="280">
        <v>5741200</v>
      </c>
      <c r="AI31" s="194">
        <v>358490</v>
      </c>
      <c r="AJ31" s="194">
        <v>85120</v>
      </c>
      <c r="AK31" s="194">
        <v>25500</v>
      </c>
      <c r="AL31" s="194">
        <v>1150760</v>
      </c>
      <c r="AM31" s="194">
        <v>2557100</v>
      </c>
      <c r="AN31" s="194">
        <v>82220</v>
      </c>
      <c r="AO31" s="194"/>
      <c r="AP31" s="194">
        <v>139570</v>
      </c>
      <c r="AQ31" s="1"/>
      <c r="AR31" s="1"/>
      <c r="AS31" s="1"/>
      <c r="AT31" s="230">
        <f t="shared" si="6"/>
        <v>10139960</v>
      </c>
    </row>
    <row r="32" spans="1:46" ht="15.75" customHeight="1">
      <c r="A32" s="502">
        <f t="shared" ref="A32" si="34">IF(TRIM(A30)="","",IF(DATE(YEAR(A30),MONTH(A30)+1,1)&lt;=IF(WEEKDAY(A30+1)=7,A30+3,A30+1),"",IF(WEEKDAY(A30+1)=7,A30+3,A30+1)))</f>
        <v>43055</v>
      </c>
      <c r="B32" s="503" t="str">
        <f t="shared" ref="B32" si="35">IF(TRIM(A32)="","","(" &amp; MID("일월화수목금토",WEEKDAY(A32),1) &amp; ")")</f>
        <v>(목)</v>
      </c>
      <c r="C32" s="232" t="str">
        <f t="shared" ref="C32" si="36">IF(TRIM(A32)="","",$C$74)</f>
        <v>인원</v>
      </c>
      <c r="D32" s="237"/>
      <c r="E32" s="218"/>
      <c r="F32" s="184"/>
      <c r="G32" s="184"/>
      <c r="H32" s="229">
        <f t="shared" si="1"/>
        <v>0</v>
      </c>
      <c r="I32" s="218">
        <v>45</v>
      </c>
      <c r="J32" s="184">
        <v>3</v>
      </c>
      <c r="K32" s="184">
        <v>3</v>
      </c>
      <c r="L32" s="184">
        <v>1</v>
      </c>
      <c r="M32" s="212">
        <v>45</v>
      </c>
      <c r="N32" s="218">
        <v>30</v>
      </c>
      <c r="O32" s="184">
        <v>26</v>
      </c>
      <c r="P32" s="184"/>
      <c r="Q32" s="184">
        <v>45</v>
      </c>
      <c r="R32" s="184"/>
      <c r="S32" s="184">
        <v>2</v>
      </c>
      <c r="T32" s="184">
        <v>8</v>
      </c>
      <c r="U32" s="287">
        <v>39</v>
      </c>
      <c r="V32" s="229">
        <f t="shared" si="0"/>
        <v>150</v>
      </c>
      <c r="W32" s="223">
        <v>2</v>
      </c>
      <c r="X32" s="184"/>
      <c r="Y32" s="184">
        <v>3</v>
      </c>
      <c r="Z32" s="184">
        <v>23</v>
      </c>
      <c r="AA32" s="184">
        <v>4</v>
      </c>
      <c r="AB32" s="184">
        <v>2</v>
      </c>
      <c r="AC32" s="184"/>
      <c r="AD32" s="229">
        <f t="shared" si="4"/>
        <v>281</v>
      </c>
      <c r="AE32" s="269"/>
      <c r="AF32" s="185">
        <v>53</v>
      </c>
      <c r="AG32" s="229">
        <f t="shared" si="5"/>
        <v>53</v>
      </c>
      <c r="AH32" s="281">
        <v>136</v>
      </c>
      <c r="AI32" s="1">
        <v>1</v>
      </c>
      <c r="AJ32" s="1">
        <v>2</v>
      </c>
      <c r="AK32" s="1">
        <v>2</v>
      </c>
      <c r="AL32" s="1">
        <v>128</v>
      </c>
      <c r="AM32" s="1">
        <v>25</v>
      </c>
      <c r="AN32" s="1">
        <v>11</v>
      </c>
      <c r="AO32" s="1">
        <v>3</v>
      </c>
      <c r="AP32" s="1">
        <v>9</v>
      </c>
      <c r="AQ32" s="1"/>
      <c r="AR32" s="1"/>
      <c r="AS32" s="1"/>
      <c r="AT32" s="229">
        <f t="shared" si="6"/>
        <v>317</v>
      </c>
    </row>
    <row r="33" spans="1:46">
      <c r="A33" s="502"/>
      <c r="B33" s="503"/>
      <c r="C33" s="232" t="str">
        <f t="shared" ref="C33" si="37">IF(TRIM(C32)="","",$C$75)</f>
        <v>매출</v>
      </c>
      <c r="D33" s="237"/>
      <c r="E33" s="224"/>
      <c r="F33" s="186"/>
      <c r="G33" s="186"/>
      <c r="H33" s="230">
        <f t="shared" si="1"/>
        <v>0</v>
      </c>
      <c r="I33" s="218">
        <v>1666800</v>
      </c>
      <c r="J33" s="184">
        <v>209600</v>
      </c>
      <c r="K33" s="184">
        <v>56640</v>
      </c>
      <c r="L33" s="184">
        <v>26430</v>
      </c>
      <c r="M33" s="212">
        <v>311700</v>
      </c>
      <c r="N33" s="217">
        <v>2032800</v>
      </c>
      <c r="O33" s="187">
        <v>3581760</v>
      </c>
      <c r="P33" s="187"/>
      <c r="Q33" s="187">
        <v>1808100</v>
      </c>
      <c r="R33" s="187"/>
      <c r="S33" s="187">
        <v>335280</v>
      </c>
      <c r="T33" s="187">
        <v>645680</v>
      </c>
      <c r="U33" s="288">
        <v>522600</v>
      </c>
      <c r="V33" s="263">
        <f t="shared" si="0"/>
        <v>8926220</v>
      </c>
      <c r="W33" s="223">
        <v>69620</v>
      </c>
      <c r="X33" s="184"/>
      <c r="Y33" s="184">
        <v>103000</v>
      </c>
      <c r="Z33" s="184">
        <v>2750000</v>
      </c>
      <c r="AA33" s="184">
        <v>700000</v>
      </c>
      <c r="AB33" s="184">
        <v>49170</v>
      </c>
      <c r="AC33" s="184"/>
      <c r="AD33" s="230">
        <f t="shared" si="4"/>
        <v>14869180</v>
      </c>
      <c r="AE33" s="268"/>
      <c r="AF33" s="188">
        <v>2431330</v>
      </c>
      <c r="AG33" s="230">
        <f t="shared" si="5"/>
        <v>2431330</v>
      </c>
      <c r="AH33" s="280">
        <v>5037440</v>
      </c>
      <c r="AI33" s="194">
        <v>59730</v>
      </c>
      <c r="AJ33" s="1">
        <v>33000</v>
      </c>
      <c r="AK33" s="194">
        <v>42000</v>
      </c>
      <c r="AL33" s="195">
        <v>878080</v>
      </c>
      <c r="AM33" s="194">
        <v>910790</v>
      </c>
      <c r="AN33" s="1">
        <v>277980</v>
      </c>
      <c r="AO33" s="1"/>
      <c r="AP33" s="1">
        <v>482640</v>
      </c>
      <c r="AQ33" s="1"/>
      <c r="AR33" s="1"/>
      <c r="AS33" s="1"/>
      <c r="AT33" s="230">
        <f t="shared" si="6"/>
        <v>7721660</v>
      </c>
    </row>
    <row r="34" spans="1:46">
      <c r="A34" s="504">
        <v>43056</v>
      </c>
      <c r="B34" s="505" t="s">
        <v>100</v>
      </c>
      <c r="C34" s="232" t="str">
        <f>IF(TRIM(A34)="","",$C$74)</f>
        <v>인원</v>
      </c>
      <c r="D34" s="237"/>
      <c r="E34" s="218"/>
      <c r="F34" s="184"/>
      <c r="G34" s="184"/>
      <c r="H34" s="229">
        <f t="shared" si="1"/>
        <v>0</v>
      </c>
      <c r="I34" s="218">
        <v>44</v>
      </c>
      <c r="J34" s="184">
        <v>4</v>
      </c>
      <c r="K34" s="184">
        <v>1</v>
      </c>
      <c r="L34" s="184">
        <v>5</v>
      </c>
      <c r="M34" s="212">
        <v>45</v>
      </c>
      <c r="N34" s="218">
        <v>24</v>
      </c>
      <c r="O34" s="184">
        <v>24</v>
      </c>
      <c r="P34" s="184">
        <v>6</v>
      </c>
      <c r="Q34" s="184">
        <v>37</v>
      </c>
      <c r="R34" s="184"/>
      <c r="S34" s="184">
        <v>1</v>
      </c>
      <c r="T34" s="184">
        <v>9</v>
      </c>
      <c r="U34" s="184">
        <v>36</v>
      </c>
      <c r="V34" s="229">
        <f t="shared" si="0"/>
        <v>137</v>
      </c>
      <c r="W34" s="223">
        <v>5</v>
      </c>
      <c r="X34" s="184"/>
      <c r="Y34" s="184">
        <v>11</v>
      </c>
      <c r="Z34" s="184">
        <v>18</v>
      </c>
      <c r="AA34" s="184">
        <v>2</v>
      </c>
      <c r="AB34" s="184">
        <v>1</v>
      </c>
      <c r="AC34" s="184"/>
      <c r="AD34" s="229">
        <f t="shared" si="4"/>
        <v>273</v>
      </c>
      <c r="AE34" s="269"/>
      <c r="AF34" s="185">
        <v>60</v>
      </c>
      <c r="AG34" s="229">
        <f t="shared" si="5"/>
        <v>60</v>
      </c>
      <c r="AH34" s="277">
        <v>115</v>
      </c>
      <c r="AI34" s="192">
        <v>11</v>
      </c>
      <c r="AJ34" s="193"/>
      <c r="AK34" s="192">
        <v>3</v>
      </c>
      <c r="AL34" s="192">
        <v>107</v>
      </c>
      <c r="AM34" s="192">
        <v>51</v>
      </c>
      <c r="AN34" s="192">
        <v>1</v>
      </c>
      <c r="AO34" s="192"/>
      <c r="AP34" s="192">
        <v>6</v>
      </c>
      <c r="AQ34" s="192"/>
      <c r="AR34" s="192"/>
      <c r="AS34" s="192"/>
      <c r="AT34" s="229">
        <f t="shared" si="6"/>
        <v>294</v>
      </c>
    </row>
    <row r="35" spans="1:46">
      <c r="A35" s="506"/>
      <c r="B35" s="507"/>
      <c r="C35" s="232" t="str">
        <f>IF(TRIM(C34)="","",$C$75)</f>
        <v>매출</v>
      </c>
      <c r="D35" s="237"/>
      <c r="E35" s="224"/>
      <c r="F35" s="186"/>
      <c r="G35" s="186"/>
      <c r="H35" s="230">
        <f t="shared" si="1"/>
        <v>0</v>
      </c>
      <c r="I35" s="218">
        <v>1629760</v>
      </c>
      <c r="J35" s="184">
        <v>284550</v>
      </c>
      <c r="K35" s="184">
        <v>16500</v>
      </c>
      <c r="L35" s="184">
        <v>107430</v>
      </c>
      <c r="M35" s="212">
        <v>308700</v>
      </c>
      <c r="N35" s="217">
        <v>1626240</v>
      </c>
      <c r="O35" s="187">
        <v>3306240</v>
      </c>
      <c r="P35" s="187">
        <v>307380</v>
      </c>
      <c r="Q35" s="187">
        <v>1486660</v>
      </c>
      <c r="R35" s="187"/>
      <c r="S35" s="187">
        <v>167640</v>
      </c>
      <c r="T35" s="187">
        <v>864970</v>
      </c>
      <c r="U35" s="187">
        <v>482400</v>
      </c>
      <c r="V35" s="263">
        <f t="shared" si="0"/>
        <v>8241530</v>
      </c>
      <c r="W35" s="223">
        <v>159430</v>
      </c>
      <c r="X35" s="184"/>
      <c r="Y35" s="184">
        <v>833000</v>
      </c>
      <c r="Z35" s="184">
        <v>1920000</v>
      </c>
      <c r="AA35" s="184">
        <v>300000</v>
      </c>
      <c r="AB35" s="184">
        <v>15570</v>
      </c>
      <c r="AC35" s="184"/>
      <c r="AD35" s="230">
        <f t="shared" si="4"/>
        <v>13816470</v>
      </c>
      <c r="AE35" s="268"/>
      <c r="AF35" s="188">
        <v>4107360</v>
      </c>
      <c r="AG35" s="230">
        <f t="shared" si="5"/>
        <v>4107360</v>
      </c>
      <c r="AH35" s="278">
        <v>2518720</v>
      </c>
      <c r="AI35" s="193">
        <v>467020</v>
      </c>
      <c r="AJ35" s="193"/>
      <c r="AK35" s="193">
        <v>65380</v>
      </c>
      <c r="AL35" s="193">
        <v>743020</v>
      </c>
      <c r="AM35" s="193">
        <v>2616270</v>
      </c>
      <c r="AN35" s="193">
        <v>74600</v>
      </c>
      <c r="AO35" s="193"/>
      <c r="AP35" s="193">
        <v>196580</v>
      </c>
      <c r="AQ35" s="193"/>
      <c r="AR35" s="193"/>
      <c r="AS35" s="193"/>
      <c r="AT35" s="230">
        <f t="shared" si="6"/>
        <v>6681590</v>
      </c>
    </row>
    <row r="36" spans="1:46">
      <c r="A36" s="504">
        <v>43057</v>
      </c>
      <c r="B36" s="505" t="s">
        <v>134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/>
      <c r="J36" s="184"/>
      <c r="K36" s="184"/>
      <c r="L36" s="184"/>
      <c r="M36" s="212"/>
      <c r="N36" s="217"/>
      <c r="O36" s="187"/>
      <c r="P36" s="187"/>
      <c r="Q36" s="187"/>
      <c r="R36" s="187"/>
      <c r="S36" s="187"/>
      <c r="T36" s="187"/>
      <c r="U36" s="187"/>
      <c r="V36" s="263"/>
      <c r="W36" s="223"/>
      <c r="X36" s="184"/>
      <c r="Y36" s="184"/>
      <c r="Z36" s="184"/>
      <c r="AA36" s="184"/>
      <c r="AB36" s="184"/>
      <c r="AC36" s="184"/>
      <c r="AD36" s="360"/>
      <c r="AE36" s="268"/>
      <c r="AF36" s="188"/>
      <c r="AG36" s="360"/>
      <c r="AH36" s="278">
        <v>8</v>
      </c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360"/>
    </row>
    <row r="37" spans="1:46">
      <c r="A37" s="506"/>
      <c r="B37" s="507"/>
      <c r="C37" s="232" t="str">
        <f>IF(TRIM(C36)="","",$C$75)</f>
        <v>매출</v>
      </c>
      <c r="D37" s="237"/>
      <c r="E37" s="224"/>
      <c r="F37" s="186"/>
      <c r="G37" s="186"/>
      <c r="H37" s="360"/>
      <c r="I37" s="218"/>
      <c r="J37" s="184"/>
      <c r="K37" s="184"/>
      <c r="L37" s="184"/>
      <c r="M37" s="212"/>
      <c r="N37" s="217"/>
      <c r="O37" s="187"/>
      <c r="P37" s="187"/>
      <c r="Q37" s="187"/>
      <c r="R37" s="187"/>
      <c r="S37" s="187"/>
      <c r="T37" s="187"/>
      <c r="U37" s="187"/>
      <c r="V37" s="263"/>
      <c r="W37" s="223"/>
      <c r="X37" s="184"/>
      <c r="Y37" s="184"/>
      <c r="Z37" s="184"/>
      <c r="AA37" s="184"/>
      <c r="AB37" s="184"/>
      <c r="AC37" s="184"/>
      <c r="AD37" s="360"/>
      <c r="AE37" s="268"/>
      <c r="AF37" s="188"/>
      <c r="AG37" s="360"/>
      <c r="AH37" s="278">
        <v>296320</v>
      </c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360"/>
    </row>
    <row r="38" spans="1:46">
      <c r="A38" s="502">
        <v>43059</v>
      </c>
      <c r="B38" s="503" t="str">
        <f t="shared" ref="B38" si="38">IF(TRIM(A38)="","","(" &amp; MID("일월화수목금토",WEEKDAY(A38),1) &amp; ")")</f>
        <v>(월)</v>
      </c>
      <c r="C38" s="232" t="str">
        <f t="shared" ref="C38" si="39">IF(TRIM(A38)="","",$C$74)</f>
        <v>인원</v>
      </c>
      <c r="D38" s="237"/>
      <c r="E38" s="218"/>
      <c r="F38" s="184"/>
      <c r="G38" s="184"/>
      <c r="H38" s="229">
        <f t="shared" si="1"/>
        <v>0</v>
      </c>
      <c r="I38" s="218">
        <v>44</v>
      </c>
      <c r="J38" s="184">
        <v>3</v>
      </c>
      <c r="K38" s="184"/>
      <c r="L38" s="184">
        <v>3</v>
      </c>
      <c r="M38" s="212">
        <v>47</v>
      </c>
      <c r="N38" s="218">
        <v>41</v>
      </c>
      <c r="O38" s="184">
        <v>21</v>
      </c>
      <c r="P38" s="184">
        <v>5</v>
      </c>
      <c r="Q38" s="184">
        <v>41</v>
      </c>
      <c r="R38" s="184"/>
      <c r="S38" s="184">
        <v>1</v>
      </c>
      <c r="T38" s="184">
        <v>6</v>
      </c>
      <c r="U38" s="184">
        <v>37</v>
      </c>
      <c r="V38" s="229">
        <f t="shared" si="0"/>
        <v>152</v>
      </c>
      <c r="W38" s="223"/>
      <c r="X38" s="184"/>
      <c r="Y38" s="184">
        <v>4</v>
      </c>
      <c r="Z38" s="184">
        <v>23</v>
      </c>
      <c r="AA38" s="184">
        <v>2</v>
      </c>
      <c r="AB38" s="184">
        <v>3</v>
      </c>
      <c r="AC38" s="184"/>
      <c r="AD38" s="229">
        <f t="shared" si="4"/>
        <v>281</v>
      </c>
      <c r="AE38" s="269"/>
      <c r="AF38" s="185">
        <v>68</v>
      </c>
      <c r="AG38" s="229">
        <f t="shared" si="5"/>
        <v>68</v>
      </c>
      <c r="AH38" s="281">
        <v>88</v>
      </c>
      <c r="AI38" s="1">
        <v>4</v>
      </c>
      <c r="AJ38" s="1">
        <v>46</v>
      </c>
      <c r="AK38" s="1">
        <v>10</v>
      </c>
      <c r="AL38" s="1">
        <v>81</v>
      </c>
      <c r="AM38" s="1">
        <v>42</v>
      </c>
      <c r="AN38" s="1">
        <v>43</v>
      </c>
      <c r="AO38" s="1">
        <v>2</v>
      </c>
      <c r="AP38" s="1">
        <v>13</v>
      </c>
      <c r="AQ38" s="1"/>
      <c r="AR38" s="1"/>
      <c r="AS38" s="1"/>
      <c r="AT38" s="229">
        <f t="shared" si="6"/>
        <v>329</v>
      </c>
    </row>
    <row r="39" spans="1:46">
      <c r="A39" s="502"/>
      <c r="B39" s="503"/>
      <c r="C39" s="232" t="str">
        <f t="shared" ref="C39" si="40">IF(TRIM(C38)="","",$C$75)</f>
        <v>매출</v>
      </c>
      <c r="D39" s="237"/>
      <c r="E39" s="224"/>
      <c r="F39" s="186"/>
      <c r="G39" s="186"/>
      <c r="H39" s="230">
        <f t="shared" si="1"/>
        <v>0</v>
      </c>
      <c r="I39" s="218">
        <v>1629760</v>
      </c>
      <c r="J39" s="184">
        <v>118320</v>
      </c>
      <c r="K39" s="184"/>
      <c r="L39" s="184">
        <v>76810</v>
      </c>
      <c r="M39" s="212">
        <v>322420</v>
      </c>
      <c r="N39" s="217">
        <v>2778160</v>
      </c>
      <c r="O39" s="187">
        <v>2892960</v>
      </c>
      <c r="P39" s="187">
        <v>256150</v>
      </c>
      <c r="Q39" s="187">
        <v>1647380</v>
      </c>
      <c r="R39" s="187"/>
      <c r="S39" s="187">
        <v>167640</v>
      </c>
      <c r="T39" s="187">
        <v>553550</v>
      </c>
      <c r="U39" s="187">
        <v>495800</v>
      </c>
      <c r="V39" s="263">
        <f t="shared" si="0"/>
        <v>8791640</v>
      </c>
      <c r="W39" s="223"/>
      <c r="X39" s="184"/>
      <c r="Y39" s="184">
        <v>250000</v>
      </c>
      <c r="Z39" s="184">
        <v>2690000</v>
      </c>
      <c r="AA39" s="184">
        <v>300000</v>
      </c>
      <c r="AB39" s="184">
        <v>69570</v>
      </c>
      <c r="AC39" s="184"/>
      <c r="AD39" s="230">
        <f t="shared" si="4"/>
        <v>14248520</v>
      </c>
      <c r="AE39" s="268"/>
      <c r="AF39" s="188">
        <v>2702220</v>
      </c>
      <c r="AG39" s="230">
        <f t="shared" si="5"/>
        <v>2702220</v>
      </c>
      <c r="AH39" s="280">
        <v>3259520</v>
      </c>
      <c r="AI39" s="194">
        <v>218620</v>
      </c>
      <c r="AJ39" s="1">
        <v>777340</v>
      </c>
      <c r="AK39" s="1">
        <v>258360</v>
      </c>
      <c r="AL39" s="195">
        <v>5216660</v>
      </c>
      <c r="AM39" s="1">
        <v>1490010</v>
      </c>
      <c r="AN39" s="1">
        <v>1911980</v>
      </c>
      <c r="AO39" s="1"/>
      <c r="AP39" s="1">
        <v>530110</v>
      </c>
      <c r="AQ39" s="1"/>
      <c r="AR39" s="1"/>
      <c r="AS39" s="1"/>
      <c r="AT39" s="230">
        <f t="shared" si="6"/>
        <v>13662600</v>
      </c>
    </row>
    <row r="40" spans="1:46">
      <c r="A40" s="502">
        <f t="shared" ref="A40" si="41">IF(TRIM(A38)="","",IF(DATE(YEAR(A38),MONTH(A38)+1,1)&lt;=IF(WEEKDAY(A38+1)=7,A38+3,A38+1),"",IF(WEEKDAY(A38+1)=7,A38+3,A38+1)))</f>
        <v>43060</v>
      </c>
      <c r="B40" s="503" t="str">
        <f t="shared" ref="B40" si="42">IF(TRIM(A40)="","","(" &amp; MID("일월화수목금토",WEEKDAY(A40),1) &amp; ")")</f>
        <v>(화)</v>
      </c>
      <c r="C40" s="232" t="str">
        <f t="shared" ref="C40" si="43">IF(TRIM(A40)="","",$C$74)</f>
        <v>인원</v>
      </c>
      <c r="D40" s="237"/>
      <c r="E40" s="218"/>
      <c r="F40" s="184"/>
      <c r="G40" s="184"/>
      <c r="H40" s="229">
        <f t="shared" si="1"/>
        <v>0</v>
      </c>
      <c r="I40" s="218">
        <v>44</v>
      </c>
      <c r="J40" s="184">
        <v>4</v>
      </c>
      <c r="K40" s="184"/>
      <c r="L40" s="184">
        <v>3</v>
      </c>
      <c r="M40" s="212">
        <v>45</v>
      </c>
      <c r="N40" s="218">
        <v>26</v>
      </c>
      <c r="O40" s="184">
        <v>25</v>
      </c>
      <c r="P40" s="184"/>
      <c r="Q40" s="184">
        <v>40</v>
      </c>
      <c r="R40" s="184"/>
      <c r="S40" s="184">
        <v>2</v>
      </c>
      <c r="T40" s="184">
        <v>10</v>
      </c>
      <c r="U40" s="184">
        <v>41</v>
      </c>
      <c r="V40" s="229">
        <f t="shared" si="0"/>
        <v>144</v>
      </c>
      <c r="W40" s="223">
        <v>3</v>
      </c>
      <c r="X40" s="184"/>
      <c r="Y40" s="184">
        <v>24</v>
      </c>
      <c r="Z40" s="184">
        <v>21</v>
      </c>
      <c r="AA40" s="184"/>
      <c r="AB40" s="184">
        <v>0</v>
      </c>
      <c r="AC40" s="184">
        <v>4</v>
      </c>
      <c r="AD40" s="229">
        <f t="shared" si="4"/>
        <v>292</v>
      </c>
      <c r="AE40" s="269"/>
      <c r="AF40" s="185">
        <v>55</v>
      </c>
      <c r="AG40" s="229">
        <f t="shared" si="5"/>
        <v>55</v>
      </c>
      <c r="AH40" s="281">
        <v>171</v>
      </c>
      <c r="AI40" s="1">
        <v>4</v>
      </c>
      <c r="AJ40" s="1"/>
      <c r="AK40" s="1">
        <v>3</v>
      </c>
      <c r="AL40" s="1">
        <v>166</v>
      </c>
      <c r="AM40" s="1">
        <v>59</v>
      </c>
      <c r="AN40" s="1">
        <v>2</v>
      </c>
      <c r="AO40" s="1">
        <v>2</v>
      </c>
      <c r="AP40" s="1">
        <v>6</v>
      </c>
      <c r="AQ40" s="1"/>
      <c r="AR40" s="1"/>
      <c r="AS40" s="1"/>
      <c r="AT40" s="229">
        <f t="shared" si="6"/>
        <v>413</v>
      </c>
    </row>
    <row r="41" spans="1:46">
      <c r="A41" s="502"/>
      <c r="B41" s="503"/>
      <c r="C41" s="232" t="str">
        <f t="shared" ref="C41" si="44">IF(TRIM(C40)="","",$C$75)</f>
        <v>매출</v>
      </c>
      <c r="D41" s="237"/>
      <c r="E41" s="224"/>
      <c r="F41" s="186"/>
      <c r="G41" s="186"/>
      <c r="H41" s="230">
        <f t="shared" si="1"/>
        <v>0</v>
      </c>
      <c r="I41" s="218">
        <v>1629760</v>
      </c>
      <c r="J41" s="184">
        <v>249040</v>
      </c>
      <c r="K41" s="184"/>
      <c r="L41" s="184">
        <v>66000</v>
      </c>
      <c r="M41" s="212">
        <v>311700</v>
      </c>
      <c r="N41" s="217">
        <v>1761760</v>
      </c>
      <c r="O41" s="187">
        <v>3444000</v>
      </c>
      <c r="P41" s="187"/>
      <c r="Q41" s="187">
        <v>1607200</v>
      </c>
      <c r="R41" s="187"/>
      <c r="S41" s="187">
        <v>265280</v>
      </c>
      <c r="T41" s="187">
        <v>807100</v>
      </c>
      <c r="U41" s="187">
        <v>549400</v>
      </c>
      <c r="V41" s="263">
        <f t="shared" si="0"/>
        <v>8434740</v>
      </c>
      <c r="W41" s="223">
        <v>104430</v>
      </c>
      <c r="X41" s="184"/>
      <c r="Y41" s="184">
        <v>3722760</v>
      </c>
      <c r="Z41" s="184">
        <v>2550000</v>
      </c>
      <c r="AA41" s="184"/>
      <c r="AB41" s="184">
        <v>0</v>
      </c>
      <c r="AC41" s="184">
        <v>136280</v>
      </c>
      <c r="AD41" s="230">
        <f t="shared" si="4"/>
        <v>17204710</v>
      </c>
      <c r="AE41" s="268"/>
      <c r="AF41" s="188">
        <v>3859630</v>
      </c>
      <c r="AG41" s="230">
        <f t="shared" si="5"/>
        <v>3859630</v>
      </c>
      <c r="AH41" s="280">
        <v>6333840</v>
      </c>
      <c r="AI41" s="194">
        <v>254260</v>
      </c>
      <c r="AJ41" s="195"/>
      <c r="AK41" s="194">
        <v>73500</v>
      </c>
      <c r="AL41" s="195">
        <v>1147760</v>
      </c>
      <c r="AM41" s="195">
        <v>2468990</v>
      </c>
      <c r="AN41" s="195">
        <v>38560</v>
      </c>
      <c r="AO41" s="1"/>
      <c r="AP41" s="195">
        <v>325500</v>
      </c>
      <c r="AQ41" s="1"/>
      <c r="AR41" s="1"/>
      <c r="AS41" s="1"/>
      <c r="AT41" s="230">
        <f t="shared" si="6"/>
        <v>10642410</v>
      </c>
    </row>
    <row r="42" spans="1:46">
      <c r="A42" s="502">
        <f t="shared" ref="A42" si="45">IF(TRIM(A40)="","",IF(DATE(YEAR(A40),MONTH(A40)+1,1)&lt;=IF(WEEKDAY(A40+1)=7,A40+3,A40+1),"",IF(WEEKDAY(A40+1)=7,A40+3,A40+1)))</f>
        <v>43061</v>
      </c>
      <c r="B42" s="503" t="str">
        <f t="shared" ref="B42" si="46">IF(TRIM(A42)="","","(" &amp; MID("일월화수목금토",WEEKDAY(A42),1) &amp; ")")</f>
        <v>(수)</v>
      </c>
      <c r="C42" s="232" t="str">
        <f t="shared" ref="C42" si="47">IF(TRIM(A42)="","",$C$74)</f>
        <v>인원</v>
      </c>
      <c r="D42" s="237"/>
      <c r="E42" s="218"/>
      <c r="F42" s="184"/>
      <c r="G42" s="184"/>
      <c r="H42" s="229">
        <f t="shared" si="1"/>
        <v>0</v>
      </c>
      <c r="I42" s="218">
        <v>47</v>
      </c>
      <c r="J42" s="184">
        <v>5</v>
      </c>
      <c r="K42" s="184">
        <v>3</v>
      </c>
      <c r="L42" s="184"/>
      <c r="M42" s="212">
        <v>49</v>
      </c>
      <c r="N42" s="218">
        <v>40</v>
      </c>
      <c r="O42" s="184">
        <v>33</v>
      </c>
      <c r="P42" s="184">
        <v>5</v>
      </c>
      <c r="Q42" s="184">
        <v>39</v>
      </c>
      <c r="R42" s="184"/>
      <c r="S42" s="184">
        <v>3</v>
      </c>
      <c r="T42" s="184">
        <v>7</v>
      </c>
      <c r="U42" s="184">
        <v>37</v>
      </c>
      <c r="V42" s="229">
        <f t="shared" si="0"/>
        <v>164</v>
      </c>
      <c r="W42" s="223">
        <v>4</v>
      </c>
      <c r="X42" s="184"/>
      <c r="Y42" s="184">
        <v>5</v>
      </c>
      <c r="Z42" s="184">
        <v>26</v>
      </c>
      <c r="AA42" s="184">
        <v>2</v>
      </c>
      <c r="AB42" s="184">
        <v>1</v>
      </c>
      <c r="AC42" s="184"/>
      <c r="AD42" s="229">
        <f t="shared" si="4"/>
        <v>306</v>
      </c>
      <c r="AE42" s="269"/>
      <c r="AF42" s="185">
        <v>50</v>
      </c>
      <c r="AG42" s="229">
        <f t="shared" si="5"/>
        <v>50</v>
      </c>
      <c r="AH42" s="281">
        <v>164</v>
      </c>
      <c r="AI42" s="1">
        <v>5</v>
      </c>
      <c r="AJ42" s="1">
        <v>10</v>
      </c>
      <c r="AK42" s="1"/>
      <c r="AL42" s="1">
        <v>161</v>
      </c>
      <c r="AM42" s="1">
        <v>40</v>
      </c>
      <c r="AN42" s="1">
        <v>5</v>
      </c>
      <c r="AO42" s="1"/>
      <c r="AP42" s="1">
        <v>7</v>
      </c>
      <c r="AQ42" s="1"/>
      <c r="AR42" s="1"/>
      <c r="AS42" s="1"/>
      <c r="AT42" s="229">
        <f t="shared" si="6"/>
        <v>392</v>
      </c>
    </row>
    <row r="43" spans="1:46">
      <c r="A43" s="502"/>
      <c r="B43" s="503"/>
      <c r="C43" s="232" t="str">
        <f t="shared" ref="C43" si="48">IF(TRIM(C42)="","",$C$75)</f>
        <v>매출</v>
      </c>
      <c r="D43" s="237"/>
      <c r="E43" s="224"/>
      <c r="F43" s="186"/>
      <c r="G43" s="186"/>
      <c r="H43" s="230">
        <f t="shared" si="1"/>
        <v>0</v>
      </c>
      <c r="I43" s="218">
        <v>1740880</v>
      </c>
      <c r="J43" s="184">
        <v>293540</v>
      </c>
      <c r="K43" s="184">
        <v>53190</v>
      </c>
      <c r="L43" s="184"/>
      <c r="M43" s="212">
        <v>345140</v>
      </c>
      <c r="N43" s="217">
        <v>2710400</v>
      </c>
      <c r="O43" s="187">
        <v>4546080</v>
      </c>
      <c r="P43" s="187">
        <v>256150</v>
      </c>
      <c r="Q43" s="187">
        <v>1567020</v>
      </c>
      <c r="R43" s="187"/>
      <c r="S43" s="187">
        <v>502920</v>
      </c>
      <c r="T43" s="187">
        <v>772840</v>
      </c>
      <c r="U43" s="187">
        <v>495800</v>
      </c>
      <c r="V43" s="263">
        <f t="shared" si="0"/>
        <v>10851210</v>
      </c>
      <c r="W43" s="223">
        <v>124620</v>
      </c>
      <c r="X43" s="184"/>
      <c r="Y43" s="184">
        <v>184000</v>
      </c>
      <c r="Z43" s="184">
        <v>2960000</v>
      </c>
      <c r="AA43" s="184">
        <v>400000</v>
      </c>
      <c r="AB43" s="184">
        <v>31590</v>
      </c>
      <c r="AC43" s="184"/>
      <c r="AD43" s="230">
        <f t="shared" si="4"/>
        <v>16984170</v>
      </c>
      <c r="AE43" s="268"/>
      <c r="AF43" s="188">
        <v>2892810</v>
      </c>
      <c r="AG43" s="230">
        <f t="shared" si="5"/>
        <v>2892810</v>
      </c>
      <c r="AH43" s="280">
        <v>6074560</v>
      </c>
      <c r="AI43" s="194">
        <v>291300</v>
      </c>
      <c r="AJ43" s="1">
        <v>168930</v>
      </c>
      <c r="AK43" s="194"/>
      <c r="AL43" s="195">
        <v>1116460</v>
      </c>
      <c r="AM43" s="1">
        <v>1345210</v>
      </c>
      <c r="AN43" s="1">
        <v>152120</v>
      </c>
      <c r="AO43" s="1"/>
      <c r="AP43" s="194">
        <v>239910</v>
      </c>
      <c r="AQ43" s="1"/>
      <c r="AR43" s="1"/>
      <c r="AS43" s="1"/>
      <c r="AT43" s="230">
        <f t="shared" si="6"/>
        <v>9388490</v>
      </c>
    </row>
    <row r="44" spans="1:46">
      <c r="A44" s="502">
        <f t="shared" ref="A44" si="49">IF(TRIM(A42)="","",IF(DATE(YEAR(A42),MONTH(A42)+1,1)&lt;=IF(WEEKDAY(A42+1)=7,A42+3,A42+1),"",IF(WEEKDAY(A42+1)=7,A42+3,A42+1)))</f>
        <v>43062</v>
      </c>
      <c r="B44" s="503" t="str">
        <f t="shared" ref="B44" si="50">IF(TRIM(A44)="","","(" &amp; MID("일월화수목금토",WEEKDAY(A44),1) &amp; ")")</f>
        <v>(목)</v>
      </c>
      <c r="C44" s="232" t="str">
        <f t="shared" ref="C44" si="51">IF(TRIM(A44)="","",$C$74)</f>
        <v>인원</v>
      </c>
      <c r="D44" s="237"/>
      <c r="E44" s="218"/>
      <c r="F44" s="184"/>
      <c r="G44" s="184"/>
      <c r="H44" s="229">
        <f t="shared" si="1"/>
        <v>0</v>
      </c>
      <c r="I44" s="218">
        <v>52</v>
      </c>
      <c r="J44" s="184">
        <v>5</v>
      </c>
      <c r="K44" s="184"/>
      <c r="L44" s="184">
        <v>3</v>
      </c>
      <c r="M44" s="212">
        <v>54</v>
      </c>
      <c r="N44" s="218">
        <v>31</v>
      </c>
      <c r="O44" s="184">
        <v>29</v>
      </c>
      <c r="P44" s="184"/>
      <c r="Q44" s="184">
        <v>46</v>
      </c>
      <c r="R44" s="184"/>
      <c r="S44" s="184">
        <v>3</v>
      </c>
      <c r="T44" s="184">
        <v>10</v>
      </c>
      <c r="U44" s="184">
        <v>40</v>
      </c>
      <c r="V44" s="229">
        <f t="shared" si="0"/>
        <v>159</v>
      </c>
      <c r="W44" s="223">
        <v>2</v>
      </c>
      <c r="X44" s="184"/>
      <c r="Y44" s="184">
        <v>5</v>
      </c>
      <c r="Z44" s="184">
        <v>27</v>
      </c>
      <c r="AA44" s="184">
        <v>1</v>
      </c>
      <c r="AB44" s="184">
        <v>2</v>
      </c>
      <c r="AC44" s="184"/>
      <c r="AD44" s="229">
        <f t="shared" si="4"/>
        <v>310</v>
      </c>
      <c r="AE44" s="269"/>
      <c r="AF44" s="185"/>
      <c r="AG44" s="229">
        <f t="shared" si="5"/>
        <v>0</v>
      </c>
      <c r="AH44" s="281">
        <v>122</v>
      </c>
      <c r="AI44" s="1">
        <v>3</v>
      </c>
      <c r="AJ44" s="1">
        <v>3</v>
      </c>
      <c r="AK44" s="1">
        <v>2</v>
      </c>
      <c r="AL44" s="1">
        <v>117</v>
      </c>
      <c r="AM44" s="1">
        <v>28</v>
      </c>
      <c r="AN44" s="1">
        <v>10</v>
      </c>
      <c r="AO44" s="1">
        <v>2</v>
      </c>
      <c r="AP44" s="1">
        <v>3</v>
      </c>
      <c r="AQ44" s="1"/>
      <c r="AR44" s="1"/>
      <c r="AS44" s="1"/>
      <c r="AT44" s="229">
        <f t="shared" si="6"/>
        <v>290</v>
      </c>
    </row>
    <row r="45" spans="1:46">
      <c r="A45" s="502"/>
      <c r="B45" s="503"/>
      <c r="C45" s="232" t="str">
        <f t="shared" ref="C45" si="52">IF(TRIM(C44)="","",$C$75)</f>
        <v>매출</v>
      </c>
      <c r="D45" s="237"/>
      <c r="E45" s="224"/>
      <c r="F45" s="186"/>
      <c r="G45" s="186"/>
      <c r="H45" s="230">
        <f t="shared" si="1"/>
        <v>0</v>
      </c>
      <c r="I45" s="218">
        <v>1926080</v>
      </c>
      <c r="J45" s="184">
        <v>235360</v>
      </c>
      <c r="K45" s="184"/>
      <c r="L45" s="184">
        <v>101120</v>
      </c>
      <c r="M45" s="212">
        <v>379440</v>
      </c>
      <c r="N45" s="217">
        <v>2100560</v>
      </c>
      <c r="O45" s="187">
        <v>3995040</v>
      </c>
      <c r="P45" s="187"/>
      <c r="Q45" s="187">
        <v>1848280</v>
      </c>
      <c r="R45" s="187"/>
      <c r="S45" s="187">
        <v>502920</v>
      </c>
      <c r="T45" s="187">
        <v>876390</v>
      </c>
      <c r="U45" s="187">
        <v>536000</v>
      </c>
      <c r="V45" s="263">
        <f t="shared" si="0"/>
        <v>9859190</v>
      </c>
      <c r="W45" s="223">
        <v>69620</v>
      </c>
      <c r="X45" s="184"/>
      <c r="Y45" s="184">
        <v>351500</v>
      </c>
      <c r="Z45" s="184">
        <v>3030000</v>
      </c>
      <c r="AA45" s="184">
        <v>25000</v>
      </c>
      <c r="AB45" s="184">
        <v>34560</v>
      </c>
      <c r="AC45" s="184"/>
      <c r="AD45" s="230">
        <f t="shared" si="4"/>
        <v>16011870</v>
      </c>
      <c r="AE45" s="268"/>
      <c r="AF45" s="188"/>
      <c r="AG45" s="230">
        <f t="shared" si="5"/>
        <v>0</v>
      </c>
      <c r="AH45" s="280">
        <v>4518880</v>
      </c>
      <c r="AI45" s="194">
        <v>209610</v>
      </c>
      <c r="AJ45" s="194">
        <v>50810</v>
      </c>
      <c r="AK45" s="194">
        <v>54000</v>
      </c>
      <c r="AL45" s="194">
        <v>802620</v>
      </c>
      <c r="AM45" s="1">
        <v>1040380</v>
      </c>
      <c r="AN45" s="1">
        <v>331270</v>
      </c>
      <c r="AO45" s="1"/>
      <c r="AP45" s="1">
        <v>193460</v>
      </c>
      <c r="AQ45" s="1"/>
      <c r="AR45" s="1"/>
      <c r="AS45" s="1"/>
      <c r="AT45" s="230">
        <f t="shared" si="6"/>
        <v>7201030</v>
      </c>
    </row>
    <row r="46" spans="1:46">
      <c r="A46" s="502">
        <f t="shared" ref="A46" si="53">IF(TRIM(A44)="","",IF(DATE(YEAR(A44),MONTH(A44)+1,1)&lt;=IF(WEEKDAY(A44+1)=7,A44+3,A44+1),"",IF(WEEKDAY(A44+1)=7,A44+3,A44+1)))</f>
        <v>43063</v>
      </c>
      <c r="B46" s="503" t="str">
        <f t="shared" ref="B46" si="54">IF(TRIM(A46)="","","(" &amp; MID("일월화수목금토",WEEKDAY(A46),1) &amp; ")")</f>
        <v>(금)</v>
      </c>
      <c r="C46" s="232" t="str">
        <f>IF(TRIM(A46)="","",$C$74)</f>
        <v>인원</v>
      </c>
      <c r="D46" s="237"/>
      <c r="E46" s="218"/>
      <c r="F46" s="184"/>
      <c r="G46" s="184"/>
      <c r="H46" s="229">
        <f t="shared" si="1"/>
        <v>0</v>
      </c>
      <c r="I46" s="218">
        <v>51</v>
      </c>
      <c r="J46" s="184">
        <v>6</v>
      </c>
      <c r="K46" s="184">
        <v>1</v>
      </c>
      <c r="L46" s="184"/>
      <c r="M46" s="212">
        <v>55</v>
      </c>
      <c r="N46" s="218">
        <v>40</v>
      </c>
      <c r="O46" s="184">
        <v>23</v>
      </c>
      <c r="P46" s="184">
        <v>5</v>
      </c>
      <c r="Q46" s="184">
        <v>49</v>
      </c>
      <c r="R46" s="184"/>
      <c r="S46" s="184">
        <v>3</v>
      </c>
      <c r="T46" s="184">
        <v>9</v>
      </c>
      <c r="U46" s="184">
        <v>53</v>
      </c>
      <c r="V46" s="229">
        <f t="shared" si="0"/>
        <v>182</v>
      </c>
      <c r="W46" s="223">
        <v>6</v>
      </c>
      <c r="X46" s="184"/>
      <c r="Y46" s="184">
        <v>1</v>
      </c>
      <c r="Z46" s="184">
        <v>21</v>
      </c>
      <c r="AA46" s="184">
        <v>1</v>
      </c>
      <c r="AB46" s="184">
        <v>2</v>
      </c>
      <c r="AC46" s="184"/>
      <c r="AD46" s="229">
        <f t="shared" si="4"/>
        <v>326</v>
      </c>
      <c r="AE46" s="269"/>
      <c r="AF46" s="185"/>
      <c r="AG46" s="229">
        <f t="shared" si="5"/>
        <v>0</v>
      </c>
      <c r="AH46" s="280">
        <v>113</v>
      </c>
      <c r="AI46" s="1">
        <v>2</v>
      </c>
      <c r="AJ46" s="1">
        <v>3</v>
      </c>
      <c r="AK46" s="1">
        <v>2</v>
      </c>
      <c r="AL46" s="1">
        <v>108</v>
      </c>
      <c r="AM46" s="1">
        <v>21</v>
      </c>
      <c r="AN46" s="1">
        <v>2</v>
      </c>
      <c r="AO46" s="1"/>
      <c r="AP46" s="1">
        <v>6</v>
      </c>
      <c r="AQ46" s="1"/>
      <c r="AR46" s="1"/>
      <c r="AS46" s="1"/>
      <c r="AT46" s="229">
        <f t="shared" si="6"/>
        <v>257</v>
      </c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>
        <f t="shared" si="1"/>
        <v>0</v>
      </c>
      <c r="I47" s="218">
        <v>1889040</v>
      </c>
      <c r="J47" s="184">
        <v>443420</v>
      </c>
      <c r="K47" s="184">
        <v>17810</v>
      </c>
      <c r="L47" s="184"/>
      <c r="M47" s="212">
        <v>386300</v>
      </c>
      <c r="N47" s="217">
        <v>2710400</v>
      </c>
      <c r="O47" s="187">
        <v>3168480</v>
      </c>
      <c r="P47" s="187">
        <v>256150</v>
      </c>
      <c r="Q47" s="187">
        <v>1968820</v>
      </c>
      <c r="R47" s="187"/>
      <c r="S47" s="187">
        <v>432920</v>
      </c>
      <c r="T47" s="187">
        <v>795680</v>
      </c>
      <c r="U47" s="187">
        <v>710200</v>
      </c>
      <c r="V47" s="263">
        <f t="shared" si="0"/>
        <v>10042650</v>
      </c>
      <c r="W47" s="223">
        <v>229050</v>
      </c>
      <c r="X47" s="184"/>
      <c r="Y47" s="184">
        <v>100000</v>
      </c>
      <c r="Z47" s="184">
        <v>2460000</v>
      </c>
      <c r="AA47" s="184">
        <v>150000</v>
      </c>
      <c r="AB47" s="184">
        <v>37430</v>
      </c>
      <c r="AC47" s="184"/>
      <c r="AD47" s="230">
        <f t="shared" si="4"/>
        <v>15755700</v>
      </c>
      <c r="AE47" s="268"/>
      <c r="AF47" s="188"/>
      <c r="AG47" s="230">
        <f t="shared" si="5"/>
        <v>0</v>
      </c>
      <c r="AH47" s="280">
        <v>4185520</v>
      </c>
      <c r="AI47" s="194">
        <v>86730</v>
      </c>
      <c r="AJ47" s="1">
        <v>50810</v>
      </c>
      <c r="AK47" s="194">
        <v>49000</v>
      </c>
      <c r="AL47" s="195">
        <v>749880</v>
      </c>
      <c r="AM47" s="1">
        <v>849860</v>
      </c>
      <c r="AN47" s="1">
        <v>60510</v>
      </c>
      <c r="AO47" s="1"/>
      <c r="AP47" s="1" t="s">
        <v>110</v>
      </c>
      <c r="AQ47" s="1"/>
      <c r="AR47" s="1"/>
      <c r="AS47" s="1"/>
      <c r="AT47" s="230">
        <f t="shared" si="6"/>
        <v>6032310</v>
      </c>
    </row>
    <row r="48" spans="1:46">
      <c r="A48" s="504">
        <v>43064</v>
      </c>
      <c r="B48" s="505" t="s">
        <v>134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/>
      <c r="J48" s="184"/>
      <c r="K48" s="184"/>
      <c r="L48" s="184"/>
      <c r="M48" s="212"/>
      <c r="N48" s="217"/>
      <c r="O48" s="187"/>
      <c r="P48" s="187"/>
      <c r="Q48" s="187"/>
      <c r="R48" s="187"/>
      <c r="S48" s="187"/>
      <c r="T48" s="187"/>
      <c r="U48" s="187"/>
      <c r="V48" s="263"/>
      <c r="W48" s="223"/>
      <c r="X48" s="184"/>
      <c r="Y48" s="184"/>
      <c r="Z48" s="184"/>
      <c r="AA48" s="184"/>
      <c r="AB48" s="184"/>
      <c r="AC48" s="184"/>
      <c r="AD48" s="360"/>
      <c r="AE48" s="268"/>
      <c r="AF48" s="188"/>
      <c r="AG48" s="360"/>
      <c r="AH48" s="280"/>
      <c r="AI48" s="194"/>
      <c r="AJ48" s="1"/>
      <c r="AK48" s="194"/>
      <c r="AL48" s="195"/>
      <c r="AM48" s="1"/>
      <c r="AN48" s="1"/>
      <c r="AO48" s="1"/>
      <c r="AP48" s="1"/>
      <c r="AQ48" s="1"/>
      <c r="AR48" s="1"/>
      <c r="AS48" s="1"/>
      <c r="AT48" s="360"/>
    </row>
    <row r="49" spans="1:46">
      <c r="A49" s="506"/>
      <c r="B49" s="507"/>
      <c r="C49" s="232" t="str">
        <f>IF(TRIM(C48)="","",$C$75)</f>
        <v>매출</v>
      </c>
      <c r="D49" s="237"/>
      <c r="E49" s="224"/>
      <c r="F49" s="186"/>
      <c r="G49" s="186"/>
      <c r="H49" s="360"/>
      <c r="I49" s="218"/>
      <c r="J49" s="184"/>
      <c r="K49" s="184"/>
      <c r="L49" s="184"/>
      <c r="M49" s="212"/>
      <c r="N49" s="217"/>
      <c r="O49" s="187"/>
      <c r="P49" s="187"/>
      <c r="Q49" s="187"/>
      <c r="R49" s="187"/>
      <c r="S49" s="187"/>
      <c r="T49" s="187"/>
      <c r="U49" s="187"/>
      <c r="V49" s="263"/>
      <c r="W49" s="223"/>
      <c r="X49" s="184"/>
      <c r="Y49" s="184"/>
      <c r="Z49" s="184"/>
      <c r="AA49" s="184"/>
      <c r="AB49" s="184"/>
      <c r="AC49" s="184"/>
      <c r="AD49" s="360"/>
      <c r="AE49" s="268"/>
      <c r="AF49" s="188"/>
      <c r="AG49" s="360"/>
      <c r="AH49" s="280"/>
      <c r="AI49" s="194"/>
      <c r="AJ49" s="1"/>
      <c r="AK49" s="194"/>
      <c r="AL49" s="195"/>
      <c r="AM49" s="1"/>
      <c r="AN49" s="1"/>
      <c r="AO49" s="1"/>
      <c r="AP49" s="1"/>
      <c r="AQ49" s="1"/>
      <c r="AR49" s="1"/>
      <c r="AS49" s="1"/>
      <c r="AT49" s="360"/>
    </row>
    <row r="50" spans="1:46">
      <c r="A50" s="504">
        <v>43066</v>
      </c>
      <c r="B50" s="505" t="s">
        <v>133</v>
      </c>
      <c r="C50" s="232" t="str">
        <f>IF(TRIM(A50)="","",$C$74)</f>
        <v>인원</v>
      </c>
      <c r="D50" s="237"/>
      <c r="E50" s="218"/>
      <c r="F50" s="184"/>
      <c r="G50" s="184"/>
      <c r="H50" s="229">
        <f t="shared" si="1"/>
        <v>0</v>
      </c>
      <c r="I50" s="218">
        <v>74</v>
      </c>
      <c r="J50" s="184">
        <v>4</v>
      </c>
      <c r="K50" s="184">
        <v>2</v>
      </c>
      <c r="L50" s="184">
        <v>2</v>
      </c>
      <c r="M50" s="212">
        <v>72</v>
      </c>
      <c r="N50" s="218">
        <v>41</v>
      </c>
      <c r="O50" s="184">
        <v>32</v>
      </c>
      <c r="P50" s="184"/>
      <c r="Q50" s="184">
        <v>65</v>
      </c>
      <c r="R50" s="184"/>
      <c r="S50" s="184">
        <v>2</v>
      </c>
      <c r="T50" s="184">
        <v>9</v>
      </c>
      <c r="U50" s="184">
        <v>64</v>
      </c>
      <c r="V50" s="229">
        <f t="shared" si="0"/>
        <v>213</v>
      </c>
      <c r="W50" s="223">
        <v>6</v>
      </c>
      <c r="X50" s="184"/>
      <c r="Y50" s="184">
        <v>11</v>
      </c>
      <c r="Z50" s="184">
        <v>24</v>
      </c>
      <c r="AA50" s="184">
        <v>1</v>
      </c>
      <c r="AB50" s="184">
        <v>1</v>
      </c>
      <c r="AC50" s="184"/>
      <c r="AD50" s="229">
        <f t="shared" si="4"/>
        <v>410</v>
      </c>
      <c r="AE50" s="269"/>
      <c r="AF50" s="185">
        <v>84</v>
      </c>
      <c r="AG50" s="229">
        <f t="shared" si="5"/>
        <v>84</v>
      </c>
      <c r="AH50" s="277">
        <v>110</v>
      </c>
      <c r="AI50" s="192">
        <v>8</v>
      </c>
      <c r="AJ50" s="192">
        <v>55</v>
      </c>
      <c r="AK50" s="192">
        <v>18</v>
      </c>
      <c r="AL50" s="192">
        <v>110</v>
      </c>
      <c r="AM50" s="192">
        <v>51</v>
      </c>
      <c r="AN50" s="192">
        <v>44</v>
      </c>
      <c r="AO50" s="192"/>
      <c r="AP50" s="192">
        <v>4</v>
      </c>
      <c r="AQ50" s="192"/>
      <c r="AR50" s="192"/>
      <c r="AS50" s="192"/>
      <c r="AT50" s="229">
        <f t="shared" si="6"/>
        <v>400</v>
      </c>
    </row>
    <row r="51" spans="1:46">
      <c r="A51" s="506"/>
      <c r="B51" s="507"/>
      <c r="C51" s="232" t="str">
        <f>IF(TRIM(C50)="","",$C$75)</f>
        <v>매출</v>
      </c>
      <c r="D51" s="237"/>
      <c r="E51" s="224"/>
      <c r="F51" s="186"/>
      <c r="G51" s="186"/>
      <c r="H51" s="230">
        <f t="shared" si="1"/>
        <v>0</v>
      </c>
      <c r="I51" s="218">
        <v>2740960</v>
      </c>
      <c r="J51" s="184">
        <v>218600</v>
      </c>
      <c r="K51" s="184">
        <v>36690</v>
      </c>
      <c r="L51" s="184">
        <v>54260</v>
      </c>
      <c r="M51" s="212">
        <v>469920</v>
      </c>
      <c r="N51" s="217">
        <v>2778160</v>
      </c>
      <c r="O51" s="187">
        <v>4408320</v>
      </c>
      <c r="P51" s="187"/>
      <c r="Q51" s="187">
        <v>2611700</v>
      </c>
      <c r="R51" s="187"/>
      <c r="S51" s="187">
        <v>335280</v>
      </c>
      <c r="T51" s="187">
        <v>795680</v>
      </c>
      <c r="U51" s="187">
        <v>857600</v>
      </c>
      <c r="V51" s="263">
        <f t="shared" si="0"/>
        <v>11786740</v>
      </c>
      <c r="W51" s="223">
        <v>179620</v>
      </c>
      <c r="X51" s="184"/>
      <c r="Y51" s="184">
        <v>1440760</v>
      </c>
      <c r="Z51" s="184">
        <v>2700000</v>
      </c>
      <c r="AA51" s="184">
        <v>100000</v>
      </c>
      <c r="AB51" s="184">
        <v>15570</v>
      </c>
      <c r="AC51" s="184"/>
      <c r="AD51" s="230">
        <f t="shared" si="4"/>
        <v>19743120</v>
      </c>
      <c r="AE51" s="268"/>
      <c r="AF51" s="188">
        <v>2675900</v>
      </c>
      <c r="AG51" s="230">
        <f t="shared" si="5"/>
        <v>2675900</v>
      </c>
      <c r="AH51" s="278">
        <v>4074400</v>
      </c>
      <c r="AI51" s="193">
        <v>437200</v>
      </c>
      <c r="AJ51" s="193">
        <v>931060</v>
      </c>
      <c r="AK51" s="193">
        <v>465170</v>
      </c>
      <c r="AL51" s="193">
        <v>772600</v>
      </c>
      <c r="AM51" s="193">
        <v>1979160</v>
      </c>
      <c r="AN51" s="193">
        <v>1624450</v>
      </c>
      <c r="AO51" s="193"/>
      <c r="AP51" s="193">
        <v>164000</v>
      </c>
      <c r="AQ51" s="193"/>
      <c r="AR51" s="193"/>
      <c r="AS51" s="193"/>
      <c r="AT51" s="230">
        <f t="shared" si="6"/>
        <v>10448040</v>
      </c>
    </row>
    <row r="52" spans="1:46">
      <c r="A52" s="502">
        <v>43067</v>
      </c>
      <c r="B52" s="503" t="str">
        <f t="shared" ref="B52" si="55">IF(TRIM(A52)="","","(" &amp; MID("일월화수목금토",WEEKDAY(A52),1) &amp; ")")</f>
        <v>(화)</v>
      </c>
      <c r="C52" s="232" t="str">
        <f t="shared" ref="C52" si="56">IF(TRIM(A52)="","",$C$74)</f>
        <v>인원</v>
      </c>
      <c r="D52" s="237"/>
      <c r="E52" s="218"/>
      <c r="F52" s="184"/>
      <c r="G52" s="184"/>
      <c r="H52" s="229">
        <f t="shared" si="1"/>
        <v>0</v>
      </c>
      <c r="I52" s="218">
        <v>63</v>
      </c>
      <c r="J52" s="184">
        <v>6</v>
      </c>
      <c r="K52" s="184">
        <v>1</v>
      </c>
      <c r="L52" s="184"/>
      <c r="M52" s="212">
        <v>63</v>
      </c>
      <c r="N52" s="218">
        <v>34</v>
      </c>
      <c r="O52" s="184">
        <v>33</v>
      </c>
      <c r="P52" s="184"/>
      <c r="Q52" s="184">
        <v>51</v>
      </c>
      <c r="R52" s="184"/>
      <c r="S52" s="184">
        <v>2</v>
      </c>
      <c r="T52" s="184">
        <v>7</v>
      </c>
      <c r="U52" s="184">
        <v>51</v>
      </c>
      <c r="V52" s="229">
        <f t="shared" si="0"/>
        <v>178</v>
      </c>
      <c r="W52" s="223">
        <v>4</v>
      </c>
      <c r="X52" s="184"/>
      <c r="Y52" s="184">
        <v>14</v>
      </c>
      <c r="Z52" s="184">
        <v>26</v>
      </c>
      <c r="AA52" s="184"/>
      <c r="AB52" s="184">
        <v>8</v>
      </c>
      <c r="AC52" s="184">
        <v>2</v>
      </c>
      <c r="AD52" s="229">
        <f t="shared" si="4"/>
        <v>365</v>
      </c>
      <c r="AE52" s="269"/>
      <c r="AF52" s="185">
        <v>43</v>
      </c>
      <c r="AG52" s="229">
        <f t="shared" si="5"/>
        <v>43</v>
      </c>
      <c r="AH52" s="281">
        <v>145</v>
      </c>
      <c r="AI52" s="1">
        <v>2</v>
      </c>
      <c r="AJ52" s="1"/>
      <c r="AK52" s="1">
        <v>3</v>
      </c>
      <c r="AL52" s="1">
        <v>140</v>
      </c>
      <c r="AM52" s="1">
        <v>55</v>
      </c>
      <c r="AN52" s="1">
        <v>6</v>
      </c>
      <c r="AO52" s="1">
        <v>1</v>
      </c>
      <c r="AP52" s="1">
        <v>7</v>
      </c>
      <c r="AQ52" s="1"/>
      <c r="AR52" s="1"/>
      <c r="AS52" s="1"/>
      <c r="AT52" s="229">
        <f t="shared" si="6"/>
        <v>359</v>
      </c>
    </row>
    <row r="53" spans="1:46">
      <c r="A53" s="502"/>
      <c r="B53" s="503"/>
      <c r="C53" s="232" t="str">
        <f t="shared" ref="C53" si="57">IF(TRIM(C52)="","",$C$75)</f>
        <v>매출</v>
      </c>
      <c r="D53" s="237"/>
      <c r="E53" s="224"/>
      <c r="F53" s="186"/>
      <c r="G53" s="186"/>
      <c r="H53" s="230">
        <f t="shared" si="1"/>
        <v>0</v>
      </c>
      <c r="I53" s="218">
        <v>2333520</v>
      </c>
      <c r="J53" s="184">
        <v>358320</v>
      </c>
      <c r="K53" s="184">
        <v>17810</v>
      </c>
      <c r="L53" s="184"/>
      <c r="M53" s="212">
        <v>447180</v>
      </c>
      <c r="N53" s="217">
        <v>2303840</v>
      </c>
      <c r="O53" s="187">
        <v>4546080</v>
      </c>
      <c r="P53" s="187"/>
      <c r="Q53" s="187">
        <v>2049180</v>
      </c>
      <c r="R53" s="187"/>
      <c r="S53" s="187">
        <v>265280</v>
      </c>
      <c r="T53" s="187">
        <v>564970</v>
      </c>
      <c r="U53" s="187">
        <v>683400</v>
      </c>
      <c r="V53" s="263">
        <f t="shared" si="0"/>
        <v>10412750</v>
      </c>
      <c r="W53" s="223">
        <v>110000</v>
      </c>
      <c r="X53" s="184"/>
      <c r="Y53" s="184">
        <v>2491000</v>
      </c>
      <c r="Z53" s="184">
        <v>2960000</v>
      </c>
      <c r="AA53" s="184"/>
      <c r="AB53" s="184">
        <v>137690</v>
      </c>
      <c r="AC53" s="184">
        <v>68140</v>
      </c>
      <c r="AD53" s="230">
        <f t="shared" si="4"/>
        <v>19336410</v>
      </c>
      <c r="AE53" s="268"/>
      <c r="AF53" s="188">
        <v>2332990</v>
      </c>
      <c r="AG53" s="230">
        <f t="shared" si="5"/>
        <v>2332990</v>
      </c>
      <c r="AH53" s="280">
        <v>5370800</v>
      </c>
      <c r="AI53" s="194">
        <v>119440</v>
      </c>
      <c r="AJ53" s="1"/>
      <c r="AK53" s="1">
        <v>67500</v>
      </c>
      <c r="AL53" s="195">
        <v>966400</v>
      </c>
      <c r="AM53" s="1">
        <v>3328480</v>
      </c>
      <c r="AN53" s="1">
        <v>263570</v>
      </c>
      <c r="AO53" s="1"/>
      <c r="AP53" s="1">
        <v>459980</v>
      </c>
      <c r="AQ53" s="194"/>
      <c r="AR53" s="1"/>
      <c r="AS53" s="1"/>
      <c r="AT53" s="230">
        <f t="shared" si="6"/>
        <v>10576170</v>
      </c>
    </row>
    <row r="54" spans="1:46">
      <c r="A54" s="502">
        <f t="shared" ref="A54" si="58">IF(TRIM(A52)="","",IF(DATE(YEAR(A52),MONTH(A52)+1,1)&lt;=IF(WEEKDAY(A52+1)=7,A52+3,A52+1),"",IF(WEEKDAY(A52+1)=7,A52+3,A52+1)))</f>
        <v>43068</v>
      </c>
      <c r="B54" s="503" t="str">
        <f t="shared" ref="B54" si="59">IF(TRIM(A54)="","","(" &amp; MID("일월화수목금토",WEEKDAY(A54),1) &amp; ")")</f>
        <v>(수)</v>
      </c>
      <c r="C54" s="232" t="str">
        <f t="shared" ref="C54" si="60">IF(TRIM(A54)="","",$C$74)</f>
        <v>인원</v>
      </c>
      <c r="D54" s="237"/>
      <c r="E54" s="218"/>
      <c r="F54" s="184"/>
      <c r="G54" s="184"/>
      <c r="H54" s="229">
        <f t="shared" si="1"/>
        <v>0</v>
      </c>
      <c r="I54" s="218">
        <v>54</v>
      </c>
      <c r="J54" s="184">
        <v>1</v>
      </c>
      <c r="K54" s="184">
        <v>1</v>
      </c>
      <c r="L54" s="184">
        <v>4</v>
      </c>
      <c r="M54" s="212">
        <v>55</v>
      </c>
      <c r="N54" s="218">
        <v>48</v>
      </c>
      <c r="O54" s="184">
        <v>28</v>
      </c>
      <c r="P54" s="184"/>
      <c r="Q54" s="184">
        <v>43</v>
      </c>
      <c r="R54" s="184"/>
      <c r="S54" s="184">
        <v>4</v>
      </c>
      <c r="T54" s="184">
        <v>6</v>
      </c>
      <c r="U54" s="184">
        <v>49</v>
      </c>
      <c r="V54" s="229">
        <f t="shared" si="0"/>
        <v>178</v>
      </c>
      <c r="W54" s="223">
        <v>2</v>
      </c>
      <c r="X54" s="184"/>
      <c r="Y54" s="184">
        <v>15</v>
      </c>
      <c r="Z54" s="184">
        <v>28</v>
      </c>
      <c r="AA54" s="184">
        <v>1</v>
      </c>
      <c r="AB54" s="184">
        <v>3</v>
      </c>
      <c r="AC54" s="184"/>
      <c r="AD54" s="229">
        <f t="shared" si="4"/>
        <v>342</v>
      </c>
      <c r="AE54" s="269"/>
      <c r="AF54" s="185"/>
      <c r="AG54" s="229">
        <f t="shared" si="5"/>
        <v>0</v>
      </c>
      <c r="AH54" s="281">
        <v>105</v>
      </c>
      <c r="AI54" s="1">
        <v>6</v>
      </c>
      <c r="AJ54" s="1">
        <v>5</v>
      </c>
      <c r="AK54" s="1">
        <v>3</v>
      </c>
      <c r="AL54" s="1">
        <v>109</v>
      </c>
      <c r="AM54" s="1">
        <v>14</v>
      </c>
      <c r="AN54" s="1">
        <v>2</v>
      </c>
      <c r="AO54" s="1"/>
      <c r="AP54" s="1">
        <v>9</v>
      </c>
      <c r="AQ54" s="1"/>
      <c r="AR54" s="1"/>
      <c r="AS54" s="1"/>
      <c r="AT54" s="229">
        <f t="shared" si="6"/>
        <v>253</v>
      </c>
    </row>
    <row r="55" spans="1:46">
      <c r="A55" s="502"/>
      <c r="B55" s="503"/>
      <c r="C55" s="232" t="str">
        <f t="shared" ref="C55" si="61">IF(TRIM(C54)="","",$C$75)</f>
        <v>매출</v>
      </c>
      <c r="D55" s="237"/>
      <c r="E55" s="224"/>
      <c r="F55" s="186"/>
      <c r="G55" s="186"/>
      <c r="H55" s="230">
        <f t="shared" si="1"/>
        <v>0</v>
      </c>
      <c r="I55" s="218">
        <v>2000160</v>
      </c>
      <c r="J55" s="184">
        <v>39440</v>
      </c>
      <c r="K55" s="184">
        <v>17810</v>
      </c>
      <c r="L55" s="184">
        <v>97810</v>
      </c>
      <c r="M55" s="212">
        <v>377300</v>
      </c>
      <c r="N55" s="217">
        <v>3252480</v>
      </c>
      <c r="O55" s="187">
        <v>3857280</v>
      </c>
      <c r="P55" s="187"/>
      <c r="Q55" s="187">
        <v>1687560</v>
      </c>
      <c r="R55" s="187"/>
      <c r="S55" s="187">
        <v>600560</v>
      </c>
      <c r="T55" s="187">
        <v>484260</v>
      </c>
      <c r="U55" s="187">
        <v>656600</v>
      </c>
      <c r="V55" s="263">
        <f t="shared" si="0"/>
        <v>10538740</v>
      </c>
      <c r="W55" s="223">
        <v>55000</v>
      </c>
      <c r="X55" s="184"/>
      <c r="Y55" s="184">
        <v>2881000</v>
      </c>
      <c r="Z55" s="184">
        <v>3280000</v>
      </c>
      <c r="AA55" s="184">
        <v>150000</v>
      </c>
      <c r="AB55" s="184">
        <v>67590</v>
      </c>
      <c r="AC55" s="184"/>
      <c r="AD55" s="230">
        <f t="shared" si="4"/>
        <v>19504850</v>
      </c>
      <c r="AE55" s="268"/>
      <c r="AF55" s="188"/>
      <c r="AG55" s="230">
        <f t="shared" si="5"/>
        <v>0</v>
      </c>
      <c r="AH55" s="280">
        <v>3889200</v>
      </c>
      <c r="AI55" s="194">
        <v>358330</v>
      </c>
      <c r="AJ55" s="1">
        <v>82500</v>
      </c>
      <c r="AK55" s="194">
        <v>76500</v>
      </c>
      <c r="AL55" s="194">
        <v>762740</v>
      </c>
      <c r="AM55" s="194">
        <v>640490</v>
      </c>
      <c r="AN55" s="194">
        <v>65240</v>
      </c>
      <c r="AO55" s="194"/>
      <c r="AP55" s="194">
        <v>413910</v>
      </c>
      <c r="AQ55" s="194"/>
      <c r="AR55" s="1"/>
      <c r="AS55" s="1"/>
      <c r="AT55" s="230">
        <f t="shared" si="6"/>
        <v>6288910</v>
      </c>
    </row>
    <row r="56" spans="1:46">
      <c r="A56" s="502">
        <f t="shared" ref="A56" si="62">IF(TRIM(A54)="","",IF(DATE(YEAR(A54),MONTH(A54)+1,1)&lt;=IF(WEEKDAY(A54+1)=7,A54+3,A54+1),"",IF(WEEKDAY(A54+1)=7,A54+3,A54+1)))</f>
        <v>43069</v>
      </c>
      <c r="B56" s="503" t="str">
        <f t="shared" ref="B56" si="63">IF(TRIM(A56)="","","(" &amp; MID("일월화수목금토",WEEKDAY(A56),1) &amp; ")")</f>
        <v>(목)</v>
      </c>
      <c r="C56" s="232" t="str">
        <f t="shared" ref="C56" si="64">IF(TRIM(A56)="","",$C$74)</f>
        <v>인원</v>
      </c>
      <c r="D56" s="237"/>
      <c r="E56" s="218"/>
      <c r="F56" s="184"/>
      <c r="G56" s="184"/>
      <c r="H56" s="229">
        <f t="shared" si="1"/>
        <v>0</v>
      </c>
      <c r="I56" s="218">
        <v>43</v>
      </c>
      <c r="J56" s="184">
        <v>12</v>
      </c>
      <c r="K56" s="184">
        <v>1</v>
      </c>
      <c r="L56" s="184">
        <v>3</v>
      </c>
      <c r="M56" s="212">
        <v>50</v>
      </c>
      <c r="N56" s="218">
        <v>40</v>
      </c>
      <c r="O56" s="184">
        <v>23</v>
      </c>
      <c r="P56" s="184"/>
      <c r="Q56" s="184">
        <v>48</v>
      </c>
      <c r="R56" s="184"/>
      <c r="S56" s="184">
        <v>4</v>
      </c>
      <c r="T56" s="184">
        <v>5</v>
      </c>
      <c r="U56" s="184">
        <v>51</v>
      </c>
      <c r="V56" s="229">
        <f t="shared" si="0"/>
        <v>171</v>
      </c>
      <c r="W56" s="223">
        <v>10</v>
      </c>
      <c r="X56" s="184"/>
      <c r="Y56" s="184">
        <v>10</v>
      </c>
      <c r="Z56" s="184">
        <v>21</v>
      </c>
      <c r="AA56" s="184">
        <v>3</v>
      </c>
      <c r="AB56" s="184">
        <v>3</v>
      </c>
      <c r="AC56" s="184"/>
      <c r="AD56" s="229">
        <f t="shared" si="4"/>
        <v>327</v>
      </c>
      <c r="AE56" s="269"/>
      <c r="AF56" s="363">
        <v>82</v>
      </c>
      <c r="AG56" s="229">
        <f t="shared" si="5"/>
        <v>82</v>
      </c>
      <c r="AH56" s="281">
        <v>140</v>
      </c>
      <c r="AI56" s="1">
        <v>7</v>
      </c>
      <c r="AJ56" s="178">
        <v>33</v>
      </c>
      <c r="AK56" s="1">
        <v>12</v>
      </c>
      <c r="AL56" s="1">
        <v>132</v>
      </c>
      <c r="AM56" s="178">
        <v>45</v>
      </c>
      <c r="AN56" s="178">
        <v>15</v>
      </c>
      <c r="AO56" s="1">
        <v>1</v>
      </c>
      <c r="AP56" s="1">
        <v>5</v>
      </c>
      <c r="AQ56" s="1"/>
      <c r="AR56" s="1"/>
      <c r="AS56" s="1"/>
      <c r="AT56" s="229">
        <f t="shared" si="6"/>
        <v>390</v>
      </c>
    </row>
    <row r="57" spans="1:46">
      <c r="A57" s="502"/>
      <c r="B57" s="503"/>
      <c r="C57" s="232" t="str">
        <f t="shared" ref="C57" si="65">IF(TRIM(C56)="","",$C$75)</f>
        <v>매출</v>
      </c>
      <c r="D57" s="237"/>
      <c r="E57" s="224"/>
      <c r="F57" s="186"/>
      <c r="G57" s="186"/>
      <c r="H57" s="230">
        <f t="shared" si="1"/>
        <v>0</v>
      </c>
      <c r="I57" s="218">
        <v>1592720</v>
      </c>
      <c r="J57" s="184">
        <v>933040</v>
      </c>
      <c r="K57" s="184">
        <v>17810</v>
      </c>
      <c r="L57" s="184">
        <v>68240</v>
      </c>
      <c r="M57" s="212">
        <v>355000</v>
      </c>
      <c r="N57" s="217">
        <v>2710400</v>
      </c>
      <c r="O57" s="187">
        <v>3168480</v>
      </c>
      <c r="P57" s="187"/>
      <c r="Q57" s="187">
        <v>1928640</v>
      </c>
      <c r="R57" s="187"/>
      <c r="S57" s="187">
        <v>670560</v>
      </c>
      <c r="T57" s="187">
        <v>403550</v>
      </c>
      <c r="U57" s="187">
        <v>683400</v>
      </c>
      <c r="V57" s="263">
        <f t="shared" si="0"/>
        <v>9565030</v>
      </c>
      <c r="W57" s="223">
        <v>368290</v>
      </c>
      <c r="X57" s="184"/>
      <c r="Y57" s="184">
        <v>1425000</v>
      </c>
      <c r="Z57" s="184">
        <v>2370000</v>
      </c>
      <c r="AA57" s="184">
        <v>500000</v>
      </c>
      <c r="AB57" s="184">
        <v>62710</v>
      </c>
      <c r="AC57" s="184"/>
      <c r="AD57" s="230">
        <f t="shared" si="4"/>
        <v>17257840</v>
      </c>
      <c r="AE57" s="268"/>
      <c r="AF57" s="158">
        <v>3035630</v>
      </c>
      <c r="AG57" s="230">
        <f t="shared" si="5"/>
        <v>3035630</v>
      </c>
      <c r="AH57" s="280">
        <v>5185600</v>
      </c>
      <c r="AI57" s="194">
        <v>418140</v>
      </c>
      <c r="AJ57" s="57">
        <v>548430</v>
      </c>
      <c r="AK57" s="194">
        <v>284430</v>
      </c>
      <c r="AL57" s="195">
        <v>920520</v>
      </c>
      <c r="AM57" s="57">
        <v>1772340</v>
      </c>
      <c r="AN57" s="57">
        <v>809500</v>
      </c>
      <c r="AO57" s="1"/>
      <c r="AP57" s="1">
        <v>372780</v>
      </c>
      <c r="AQ57" s="57"/>
      <c r="AR57" s="1"/>
      <c r="AS57" s="1"/>
      <c r="AT57" s="230">
        <f t="shared" si="6"/>
        <v>10311740</v>
      </c>
    </row>
    <row r="58" spans="1:46">
      <c r="A58" s="502" t="str">
        <f t="shared" ref="A58" si="66">IF(TRIM(A56)="","",IF(DATE(YEAR(A56),MONTH(A56)+1,1)&lt;=IF(WEEKDAY(A56+1)=7,A56+3,A56+1),"",IF(WEEKDAY(A56+1)=7,A56+3,A56+1)))</f>
        <v/>
      </c>
      <c r="B58" s="503" t="str">
        <f t="shared" ref="B58" si="67">IF(TRIM(A58)="","","(" &amp; MID("일월화수목금토",WEEKDAY(A58),1) &amp; ")")</f>
        <v/>
      </c>
      <c r="C58" s="232" t="str">
        <f t="shared" ref="C58" si="68">IF(TRIM(A58)="","",$C$74)</f>
        <v/>
      </c>
      <c r="D58" s="237"/>
      <c r="E58" s="218"/>
      <c r="F58" s="184"/>
      <c r="G58" s="184"/>
      <c r="H58" s="229">
        <f t="shared" si="1"/>
        <v>0</v>
      </c>
      <c r="I58" s="218"/>
      <c r="J58" s="184"/>
      <c r="K58" s="184"/>
      <c r="L58" s="184"/>
      <c r="M58" s="212"/>
      <c r="N58" s="218"/>
      <c r="O58" s="184"/>
      <c r="P58" s="184"/>
      <c r="Q58" s="184"/>
      <c r="R58" s="184"/>
      <c r="S58" s="184"/>
      <c r="T58" s="184"/>
      <c r="U58" s="184"/>
      <c r="V58" s="229">
        <f t="shared" si="0"/>
        <v>0</v>
      </c>
      <c r="W58" s="223"/>
      <c r="X58" s="184"/>
      <c r="Y58" s="184"/>
      <c r="Z58" s="184"/>
      <c r="AA58" s="184"/>
      <c r="AB58" s="184"/>
      <c r="AC58" s="184"/>
      <c r="AD58" s="229">
        <f t="shared" si="4"/>
        <v>0</v>
      </c>
      <c r="AE58" s="269"/>
      <c r="AF58" s="185"/>
      <c r="AG58" s="229">
        <f t="shared" si="5"/>
        <v>0</v>
      </c>
      <c r="AH58" s="28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229">
        <f t="shared" si="6"/>
        <v>0</v>
      </c>
    </row>
    <row r="59" spans="1:46">
      <c r="A59" s="502"/>
      <c r="B59" s="503"/>
      <c r="C59" s="232" t="str">
        <f t="shared" ref="C59" si="69">IF(TRIM(C58)="","",$C$75)</f>
        <v/>
      </c>
      <c r="D59" s="237"/>
      <c r="E59" s="224"/>
      <c r="F59" s="186"/>
      <c r="G59" s="186"/>
      <c r="H59" s="230">
        <f t="shared" si="1"/>
        <v>0</v>
      </c>
      <c r="I59" s="218"/>
      <c r="J59" s="184"/>
      <c r="K59" s="184"/>
      <c r="L59" s="184"/>
      <c r="M59" s="212"/>
      <c r="N59" s="217"/>
      <c r="O59" s="187"/>
      <c r="P59" s="187"/>
      <c r="Q59" s="187"/>
      <c r="R59" s="187"/>
      <c r="S59" s="187"/>
      <c r="T59" s="187"/>
      <c r="U59" s="187"/>
      <c r="V59" s="263">
        <f t="shared" si="0"/>
        <v>0</v>
      </c>
      <c r="W59" s="223"/>
      <c r="X59" s="184"/>
      <c r="Y59" s="184"/>
      <c r="Z59" s="184"/>
      <c r="AA59" s="184"/>
      <c r="AB59" s="184"/>
      <c r="AC59" s="184"/>
      <c r="AD59" s="230">
        <f t="shared" si="4"/>
        <v>0</v>
      </c>
      <c r="AE59" s="268"/>
      <c r="AF59" s="188"/>
      <c r="AG59" s="230">
        <f t="shared" si="5"/>
        <v>0</v>
      </c>
      <c r="AH59" s="280"/>
      <c r="AI59" s="194"/>
      <c r="AJ59" s="1"/>
      <c r="AK59" s="194"/>
      <c r="AL59" s="194"/>
      <c r="AM59" s="194"/>
      <c r="AN59" s="194"/>
      <c r="AO59" s="194"/>
      <c r="AP59" s="1"/>
      <c r="AQ59" s="1"/>
      <c r="AR59" s="1"/>
      <c r="AS59" s="1"/>
      <c r="AT59" s="230">
        <f t="shared" si="6"/>
        <v>0</v>
      </c>
    </row>
    <row r="60" spans="1:46">
      <c r="A60" s="502" t="str">
        <f t="shared" ref="A60" si="70">IF(TRIM(A58)="","",IF(DATE(YEAR(A58),MONTH(A58)+1,1)&lt;=IF(WEEKDAY(A58+1)=7,A58+3,A58+1),"",IF(WEEKDAY(A58+1)=7,A58+3,A58+1)))</f>
        <v/>
      </c>
      <c r="B60" s="503" t="str">
        <f t="shared" ref="B60" si="71">IF(TRIM(A60)="","","(" &amp; MID("일월화수목금토",WEEKDAY(A60),1) &amp; ")")</f>
        <v/>
      </c>
      <c r="C60" s="232" t="str">
        <f t="shared" ref="C60" si="72">IF(TRIM(A60)="","",$C$74)</f>
        <v/>
      </c>
      <c r="D60" s="237"/>
      <c r="E60" s="218"/>
      <c r="F60" s="184"/>
      <c r="G60" s="184"/>
      <c r="H60" s="229">
        <f t="shared" si="1"/>
        <v>0</v>
      </c>
      <c r="I60" s="218"/>
      <c r="J60" s="184"/>
      <c r="K60" s="184"/>
      <c r="L60" s="184"/>
      <c r="M60" s="212"/>
      <c r="N60" s="218"/>
      <c r="O60" s="184"/>
      <c r="P60" s="184"/>
      <c r="Q60" s="184"/>
      <c r="R60" s="184"/>
      <c r="S60" s="184"/>
      <c r="T60" s="184"/>
      <c r="U60" s="184"/>
      <c r="V60" s="229">
        <f t="shared" si="0"/>
        <v>0</v>
      </c>
      <c r="W60" s="223"/>
      <c r="X60" s="184"/>
      <c r="Y60" s="184"/>
      <c r="Z60" s="184"/>
      <c r="AA60" s="184"/>
      <c r="AB60" s="184"/>
      <c r="AC60" s="184"/>
      <c r="AD60" s="229">
        <f t="shared" si="4"/>
        <v>0</v>
      </c>
      <c r="AE60" s="269"/>
      <c r="AF60" s="185"/>
      <c r="AG60" s="229">
        <f t="shared" si="5"/>
        <v>0</v>
      </c>
      <c r="AH60" s="28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229">
        <f t="shared" si="6"/>
        <v>0</v>
      </c>
    </row>
    <row r="61" spans="1:46">
      <c r="A61" s="502"/>
      <c r="B61" s="503"/>
      <c r="C61" s="232" t="str">
        <f t="shared" ref="C61" si="73">IF(TRIM(C60)="","",$C$75)</f>
        <v/>
      </c>
      <c r="D61" s="237"/>
      <c r="E61" s="224"/>
      <c r="F61" s="186"/>
      <c r="G61" s="186"/>
      <c r="H61" s="230">
        <f t="shared" si="1"/>
        <v>0</v>
      </c>
      <c r="I61" s="218"/>
      <c r="J61" s="184"/>
      <c r="K61" s="184"/>
      <c r="L61" s="184"/>
      <c r="M61" s="212"/>
      <c r="N61" s="217"/>
      <c r="O61" s="187"/>
      <c r="P61" s="187"/>
      <c r="Q61" s="187"/>
      <c r="R61" s="187"/>
      <c r="S61" s="187"/>
      <c r="T61" s="187"/>
      <c r="U61" s="187"/>
      <c r="V61" s="263">
        <f t="shared" si="0"/>
        <v>0</v>
      </c>
      <c r="W61" s="223"/>
      <c r="X61" s="184"/>
      <c r="Y61" s="184"/>
      <c r="Z61" s="184"/>
      <c r="AA61" s="184"/>
      <c r="AB61" s="184"/>
      <c r="AC61" s="184"/>
      <c r="AD61" s="230">
        <f t="shared" si="4"/>
        <v>0</v>
      </c>
      <c r="AE61" s="268"/>
      <c r="AF61" s="188"/>
      <c r="AG61" s="230">
        <f t="shared" si="5"/>
        <v>0</v>
      </c>
      <c r="AH61" s="281"/>
      <c r="AI61" s="194"/>
      <c r="AJ61" s="1"/>
      <c r="AK61" s="194"/>
      <c r="AL61" s="194"/>
      <c r="AM61" s="1"/>
      <c r="AN61" s="1"/>
      <c r="AO61" s="1"/>
      <c r="AP61" s="1"/>
      <c r="AQ61" s="1"/>
      <c r="AR61" s="1"/>
      <c r="AS61" s="1"/>
      <c r="AT61" s="230">
        <f t="shared" si="6"/>
        <v>0</v>
      </c>
    </row>
    <row r="62" spans="1:46">
      <c r="A62" s="504"/>
      <c r="B62" s="505"/>
      <c r="C62" s="232"/>
      <c r="D62" s="237"/>
      <c r="E62" s="218"/>
      <c r="F62" s="184"/>
      <c r="G62" s="184"/>
      <c r="H62" s="229">
        <f t="shared" si="1"/>
        <v>0</v>
      </c>
      <c r="I62" s="218"/>
      <c r="J62" s="184"/>
      <c r="K62" s="184"/>
      <c r="L62" s="184"/>
      <c r="M62" s="212"/>
      <c r="N62" s="218"/>
      <c r="O62" s="184"/>
      <c r="P62" s="184"/>
      <c r="Q62" s="184"/>
      <c r="R62" s="184"/>
      <c r="S62" s="184"/>
      <c r="T62" s="184"/>
      <c r="U62" s="184"/>
      <c r="V62" s="229">
        <f t="shared" si="0"/>
        <v>0</v>
      </c>
      <c r="W62" s="223"/>
      <c r="X62" s="184"/>
      <c r="Y62" s="184"/>
      <c r="Z62" s="184"/>
      <c r="AA62" s="184"/>
      <c r="AB62" s="184"/>
      <c r="AC62" s="184"/>
      <c r="AD62" s="229">
        <f t="shared" si="4"/>
        <v>0</v>
      </c>
      <c r="AE62" s="269"/>
      <c r="AF62" s="185"/>
      <c r="AG62" s="229">
        <f t="shared" si="5"/>
        <v>0</v>
      </c>
      <c r="AH62" s="28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229">
        <f t="shared" si="6"/>
        <v>0</v>
      </c>
    </row>
    <row r="63" spans="1:46">
      <c r="A63" s="506"/>
      <c r="B63" s="507"/>
      <c r="C63" s="232"/>
      <c r="D63" s="237"/>
      <c r="E63" s="224"/>
      <c r="F63" s="186"/>
      <c r="G63" s="186"/>
      <c r="H63" s="230">
        <f t="shared" si="1"/>
        <v>0</v>
      </c>
      <c r="I63" s="218"/>
      <c r="J63" s="184"/>
      <c r="K63" s="184"/>
      <c r="L63" s="184"/>
      <c r="M63" s="212"/>
      <c r="N63" s="217"/>
      <c r="O63" s="187"/>
      <c r="P63" s="187"/>
      <c r="Q63" s="187"/>
      <c r="R63" s="187"/>
      <c r="S63" s="187"/>
      <c r="T63" s="187"/>
      <c r="U63" s="187"/>
      <c r="V63" s="263">
        <f t="shared" si="0"/>
        <v>0</v>
      </c>
      <c r="W63" s="223"/>
      <c r="X63" s="184"/>
      <c r="Y63" s="184"/>
      <c r="Z63" s="184"/>
      <c r="AA63" s="184"/>
      <c r="AB63" s="184"/>
      <c r="AC63" s="184"/>
      <c r="AD63" s="230">
        <f t="shared" si="4"/>
        <v>0</v>
      </c>
      <c r="AE63" s="268"/>
      <c r="AF63" s="188"/>
      <c r="AG63" s="230">
        <f t="shared" si="5"/>
        <v>0</v>
      </c>
      <c r="AH63" s="280"/>
      <c r="AI63" s="194"/>
      <c r="AJ63" s="1"/>
      <c r="AK63" s="194"/>
      <c r="AL63" s="195"/>
      <c r="AM63" s="1"/>
      <c r="AN63" s="1"/>
      <c r="AO63" s="1"/>
      <c r="AP63" s="1"/>
      <c r="AQ63" s="1"/>
      <c r="AR63" s="1"/>
      <c r="AS63" s="1"/>
      <c r="AT63" s="230">
        <f t="shared" si="6"/>
        <v>0</v>
      </c>
    </row>
    <row r="64" spans="1:46">
      <c r="A64" s="502" t="str">
        <f t="shared" ref="A64" si="74">IF(TRIM(A62)="","",IF(DATE(YEAR(A62),MONTH(A62)+1,1)&lt;=IF(WEEKDAY(A62+1)=7,A62+3,A62+1),"",IF(WEEKDAY(A62+1)=7,A62+3,A62+1)))</f>
        <v/>
      </c>
      <c r="B64" s="503" t="str">
        <f t="shared" ref="B64" si="75">IF(TRIM(A64)="","","(" &amp; MID("일월화수목금토",WEEKDAY(A64),1) &amp; ")")</f>
        <v/>
      </c>
      <c r="C64" s="232" t="str">
        <f t="shared" ref="C64" si="76">IF(TRIM(A64)="","",$C$74)</f>
        <v/>
      </c>
      <c r="D64" s="237"/>
      <c r="E64" s="218"/>
      <c r="F64" s="184"/>
      <c r="G64" s="184"/>
      <c r="H64" s="229">
        <f t="shared" si="1"/>
        <v>0</v>
      </c>
      <c r="I64" s="218"/>
      <c r="J64" s="184"/>
      <c r="K64" s="184"/>
      <c r="L64" s="184"/>
      <c r="M64" s="212"/>
      <c r="N64" s="218"/>
      <c r="O64" s="184"/>
      <c r="P64" s="184"/>
      <c r="Q64" s="184"/>
      <c r="R64" s="184"/>
      <c r="S64" s="184"/>
      <c r="T64" s="184"/>
      <c r="U64" s="184"/>
      <c r="V64" s="229">
        <f t="shared" si="0"/>
        <v>0</v>
      </c>
      <c r="W64" s="223"/>
      <c r="X64" s="184"/>
      <c r="Y64" s="184"/>
      <c r="Z64" s="184"/>
      <c r="AA64" s="184"/>
      <c r="AB64" s="184"/>
      <c r="AC64" s="184"/>
      <c r="AD64" s="229">
        <f t="shared" si="4"/>
        <v>0</v>
      </c>
      <c r="AE64" s="269"/>
      <c r="AF64" s="185"/>
      <c r="AG64" s="229">
        <f t="shared" si="5"/>
        <v>0</v>
      </c>
      <c r="AH64" s="28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229">
        <f t="shared" si="6"/>
        <v>0</v>
      </c>
    </row>
    <row r="65" spans="1:46">
      <c r="A65" s="502"/>
      <c r="B65" s="503"/>
      <c r="C65" s="232" t="str">
        <f t="shared" ref="C65" si="77">IF(TRIM(C64)="","",$C$75)</f>
        <v/>
      </c>
      <c r="D65" s="237"/>
      <c r="E65" s="224"/>
      <c r="F65" s="186"/>
      <c r="G65" s="186"/>
      <c r="H65" s="230">
        <f t="shared" si="1"/>
        <v>0</v>
      </c>
      <c r="I65" s="218"/>
      <c r="J65" s="184"/>
      <c r="K65" s="184"/>
      <c r="L65" s="184"/>
      <c r="M65" s="212"/>
      <c r="N65" s="217"/>
      <c r="O65" s="187"/>
      <c r="P65" s="187"/>
      <c r="Q65" s="187"/>
      <c r="R65" s="187"/>
      <c r="S65" s="187"/>
      <c r="T65" s="187"/>
      <c r="U65" s="187"/>
      <c r="V65" s="263">
        <f t="shared" si="0"/>
        <v>0</v>
      </c>
      <c r="W65" s="223"/>
      <c r="X65" s="184"/>
      <c r="Y65" s="184"/>
      <c r="Z65" s="184"/>
      <c r="AA65" s="184"/>
      <c r="AB65" s="184"/>
      <c r="AC65" s="184"/>
      <c r="AD65" s="230">
        <f t="shared" si="4"/>
        <v>0</v>
      </c>
      <c r="AE65" s="268"/>
      <c r="AF65" s="188"/>
      <c r="AG65" s="230">
        <f t="shared" si="5"/>
        <v>0</v>
      </c>
      <c r="AH65" s="280"/>
      <c r="AI65" s="194"/>
      <c r="AJ65" s="1"/>
      <c r="AK65" s="194"/>
      <c r="AL65" s="195"/>
      <c r="AM65" s="1"/>
      <c r="AN65" s="1"/>
      <c r="AO65" s="1"/>
      <c r="AP65" s="1"/>
      <c r="AQ65" s="1"/>
      <c r="AR65" s="1"/>
      <c r="AS65" s="1"/>
      <c r="AT65" s="230">
        <f t="shared" si="6"/>
        <v>0</v>
      </c>
    </row>
    <row r="66" spans="1:46">
      <c r="A66" s="502" t="str">
        <f t="shared" ref="A66" si="78">IF(TRIM(A64)="","",IF(DATE(YEAR(A64),MONTH(A64)+1,1)&lt;=IF(WEEKDAY(A64+1)=7,A64+3,A64+1),"",IF(WEEKDAY(A64+1)=7,A64+3,A64+1)))</f>
        <v/>
      </c>
      <c r="B66" s="503" t="str">
        <f t="shared" ref="B66" si="79">IF(TRIM(A66)="","","(" &amp; MID("일월화수목금토",WEEKDAY(A66),1) &amp; ")")</f>
        <v/>
      </c>
      <c r="C66" s="232" t="str">
        <f t="shared" ref="C66" si="80">IF(TRIM(A66)="","",$C$74)</f>
        <v/>
      </c>
      <c r="D66" s="237"/>
      <c r="E66" s="224"/>
      <c r="F66" s="186"/>
      <c r="G66" s="186"/>
      <c r="H66" s="229">
        <f t="shared" si="1"/>
        <v>0</v>
      </c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>
        <f t="shared" si="0"/>
        <v>0</v>
      </c>
      <c r="W66" s="223"/>
      <c r="X66" s="184"/>
      <c r="Y66" s="184"/>
      <c r="Z66" s="184"/>
      <c r="AA66" s="184"/>
      <c r="AB66" s="184"/>
      <c r="AC66" s="184"/>
      <c r="AD66" s="229">
        <f t="shared" si="4"/>
        <v>0</v>
      </c>
      <c r="AE66" s="269"/>
      <c r="AF66" s="185"/>
      <c r="AG66" s="229">
        <f t="shared" si="5"/>
        <v>0</v>
      </c>
      <c r="AH66" s="281"/>
      <c r="AI66" s="1"/>
      <c r="AJ66" s="1"/>
      <c r="AK66" s="1"/>
      <c r="AL66" s="1"/>
      <c r="AM66" s="196"/>
      <c r="AN66" s="196"/>
      <c r="AO66" s="1"/>
      <c r="AP66" s="196"/>
      <c r="AQ66" s="1"/>
      <c r="AR66" s="1"/>
      <c r="AS66" s="1"/>
      <c r="AT66" s="229">
        <f t="shared" si="6"/>
        <v>0</v>
      </c>
    </row>
    <row r="67" spans="1:46">
      <c r="A67" s="502"/>
      <c r="B67" s="503"/>
      <c r="C67" s="232" t="str">
        <f t="shared" ref="C67" si="81">IF(TRIM(C66)="","",$C$75)</f>
        <v/>
      </c>
      <c r="D67" s="237"/>
      <c r="E67" s="224"/>
      <c r="F67" s="186"/>
      <c r="G67" s="186"/>
      <c r="H67" s="230">
        <f t="shared" si="1"/>
        <v>0</v>
      </c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>
        <f t="shared" si="0"/>
        <v>0</v>
      </c>
      <c r="W67" s="223"/>
      <c r="X67" s="184"/>
      <c r="Y67" s="184"/>
      <c r="Z67" s="184"/>
      <c r="AA67" s="184"/>
      <c r="AB67" s="184"/>
      <c r="AC67" s="184"/>
      <c r="AD67" s="230">
        <f t="shared" si="4"/>
        <v>0</v>
      </c>
      <c r="AE67" s="268"/>
      <c r="AF67" s="188"/>
      <c r="AG67" s="230">
        <f t="shared" si="5"/>
        <v>0</v>
      </c>
      <c r="AH67" s="280"/>
      <c r="AI67" s="194"/>
      <c r="AJ67" s="1"/>
      <c r="AK67" s="194"/>
      <c r="AL67" s="195"/>
      <c r="AM67" s="197"/>
      <c r="AN67" s="197"/>
      <c r="AO67" s="1"/>
      <c r="AP67" s="197"/>
      <c r="AQ67" s="1"/>
      <c r="AR67" s="1"/>
      <c r="AS67" s="1"/>
      <c r="AT67" s="230">
        <f t="shared" si="6"/>
        <v>0</v>
      </c>
    </row>
    <row r="68" spans="1:46">
      <c r="A68" s="502" t="str">
        <f t="shared" ref="A68" si="82">IF(TRIM(A66)="","",IF(DATE(YEAR(A66),MONTH(A66)+1,1)&lt;=IF(WEEKDAY(A66+1)=7,A66+3,A66+1),"",IF(WEEKDAY(A66+1)=7,A66+3,A66+1)))</f>
        <v/>
      </c>
      <c r="B68" s="503" t="str">
        <f t="shared" ref="B68" si="83">IF(TRIM(A68)="","","(" &amp; MID("일월화수목금토",WEEKDAY(A68),1) &amp; ")")</f>
        <v/>
      </c>
      <c r="C68" s="232" t="str">
        <f t="shared" ref="C68" si="84">IF(TRIM(A68)="","",$C$74)</f>
        <v/>
      </c>
      <c r="D68" s="237"/>
      <c r="E68" s="218"/>
      <c r="F68" s="184"/>
      <c r="G68" s="184"/>
      <c r="H68" s="229">
        <f t="shared" si="1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4"/>
        <v>0</v>
      </c>
      <c r="AE68" s="269"/>
      <c r="AF68" s="185"/>
      <c r="AG68" s="229">
        <f t="shared" si="5"/>
        <v>0</v>
      </c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85">IF(TRIM(C68)="","",$C$75)</f>
        <v/>
      </c>
      <c r="D69" s="237"/>
      <c r="E69" s="224"/>
      <c r="F69" s="186"/>
      <c r="G69" s="186"/>
      <c r="H69" s="230">
        <f t="shared" si="1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4"/>
        <v>0</v>
      </c>
      <c r="AE69" s="268"/>
      <c r="AF69" s="188"/>
      <c r="AG69" s="230">
        <f t="shared" si="5"/>
        <v>0</v>
      </c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>
        <f t="shared" si="6"/>
        <v>0</v>
      </c>
    </row>
    <row r="70" spans="1:46">
      <c r="A70" s="502" t="str">
        <f t="shared" ref="A70" si="86">IF(TRIM(A68)="","",IF(DATE(YEAR(A68),MONTH(A68)+1,1)&lt;=IF(WEEKDAY(A68+1)=7,A68+3,A68+1),"",IF(WEEKDAY(A68+1)=7,A68+3,A68+1)))</f>
        <v/>
      </c>
      <c r="B70" s="503" t="str">
        <f t="shared" ref="B70" si="87">IF(TRIM(A70)="","","(" &amp; MID("일월화수목금토",WEEKDAY(A70),1) &amp; ")")</f>
        <v/>
      </c>
      <c r="C70" s="232" t="str">
        <f t="shared" ref="C70" si="88">IF(TRIM(A70)="","",$C$74)</f>
        <v/>
      </c>
      <c r="D70" s="237"/>
      <c r="E70" s="224"/>
      <c r="F70" s="186"/>
      <c r="G70" s="186"/>
      <c r="H70" s="229">
        <f t="shared" si="1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4"/>
        <v>0</v>
      </c>
      <c r="AE70" s="268"/>
      <c r="AF70" s="188"/>
      <c r="AG70" s="229">
        <f t="shared" si="5"/>
        <v>0</v>
      </c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>
        <f t="shared" si="6"/>
        <v>0</v>
      </c>
    </row>
    <row r="71" spans="1:46">
      <c r="A71" s="502"/>
      <c r="B71" s="503"/>
      <c r="C71" s="232" t="str">
        <f t="shared" ref="C71" si="89">IF(TRIM(C70)="","",$C$75)</f>
        <v/>
      </c>
      <c r="D71" s="237"/>
      <c r="E71" s="224"/>
      <c r="F71" s="186"/>
      <c r="G71" s="186"/>
      <c r="H71" s="230">
        <f t="shared" si="1"/>
        <v>0</v>
      </c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>
        <f t="shared" si="0"/>
        <v>0</v>
      </c>
      <c r="W71" s="223"/>
      <c r="X71" s="184"/>
      <c r="Y71" s="184"/>
      <c r="Z71" s="184"/>
      <c r="AA71" s="184"/>
      <c r="AB71" s="184"/>
      <c r="AC71" s="184"/>
      <c r="AD71" s="230">
        <f t="shared" si="4"/>
        <v>0</v>
      </c>
      <c r="AE71" s="268"/>
      <c r="AF71" s="188"/>
      <c r="AG71" s="230">
        <f t="shared" si="5"/>
        <v>0</v>
      </c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>
        <f t="shared" si="6"/>
        <v>0</v>
      </c>
    </row>
    <row r="72" spans="1:46">
      <c r="A72" s="502" t="str">
        <f t="shared" ref="A72" si="90">IF(TRIM(A70)="","",IF(DATE(YEAR(A70),MONTH(A70)+1,1)&lt;=IF(WEEKDAY(A70+1)=7,A70+3,A70+1),"",IF(WEEKDAY(A70+1)=7,A70+3,A70+1)))</f>
        <v/>
      </c>
      <c r="B72" s="503" t="str">
        <f t="shared" ref="B72" si="91">IF(TRIM(A72)="","","(" &amp; MID("일월화수목금토",WEEKDAY(A72),1) &amp; ")")</f>
        <v/>
      </c>
      <c r="C72" s="232" t="str">
        <f t="shared" ref="C72" si="92">IF(TRIM(A72)="","",$C$74)</f>
        <v/>
      </c>
      <c r="D72" s="237"/>
      <c r="E72" s="218"/>
      <c r="F72" s="184"/>
      <c r="G72" s="184"/>
      <c r="H72" s="229">
        <f t="shared" si="1"/>
        <v>0</v>
      </c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>
        <f t="shared" si="0"/>
        <v>0</v>
      </c>
      <c r="W72" s="223"/>
      <c r="X72" s="184"/>
      <c r="Y72" s="184"/>
      <c r="Z72" s="184"/>
      <c r="AA72" s="184"/>
      <c r="AB72" s="184"/>
      <c r="AC72" s="184"/>
      <c r="AD72" s="229">
        <f t="shared" si="4"/>
        <v>0</v>
      </c>
      <c r="AE72" s="269"/>
      <c r="AF72" s="185"/>
      <c r="AG72" s="229">
        <f t="shared" si="5"/>
        <v>0</v>
      </c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>
        <f t="shared" si="6"/>
        <v>0</v>
      </c>
    </row>
    <row r="73" spans="1:46" ht="17.25" thickBot="1">
      <c r="A73" s="504"/>
      <c r="B73" s="505"/>
      <c r="C73" s="233" t="str">
        <f t="shared" ref="C73" si="93">IF(TRIM(C72)="","",$C$75)</f>
        <v/>
      </c>
      <c r="D73" s="238"/>
      <c r="E73" s="226"/>
      <c r="F73" s="205"/>
      <c r="G73" s="205"/>
      <c r="H73" s="230">
        <f t="shared" si="1"/>
        <v>0</v>
      </c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>
        <f t="shared" si="0"/>
        <v>0</v>
      </c>
      <c r="W73" s="262"/>
      <c r="X73" s="260"/>
      <c r="Y73" s="260"/>
      <c r="Z73" s="260"/>
      <c r="AA73" s="260"/>
      <c r="AB73" s="260"/>
      <c r="AC73" s="260"/>
      <c r="AD73" s="230">
        <f t="shared" si="4"/>
        <v>0</v>
      </c>
      <c r="AE73" s="270"/>
      <c r="AF73" s="206"/>
      <c r="AG73" s="230">
        <f t="shared" si="5"/>
        <v>0</v>
      </c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>
        <f t="shared" si="6"/>
        <v>0</v>
      </c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AT74" si="94">SUMIF($C$6:$C$73,$C$74,F$6:F$73)</f>
        <v>0</v>
      </c>
      <c r="G74" s="244">
        <f t="shared" si="94"/>
        <v>0</v>
      </c>
      <c r="H74" s="248">
        <f t="shared" si="94"/>
        <v>0</v>
      </c>
      <c r="I74" s="243">
        <f t="shared" si="94"/>
        <v>1030</v>
      </c>
      <c r="J74" s="244">
        <f t="shared" si="94"/>
        <v>85</v>
      </c>
      <c r="K74" s="244">
        <f t="shared" si="94"/>
        <v>16</v>
      </c>
      <c r="L74" s="244">
        <f t="shared" si="94"/>
        <v>43</v>
      </c>
      <c r="M74" s="245">
        <f t="shared" si="94"/>
        <v>1059</v>
      </c>
      <c r="N74" s="246">
        <f t="shared" si="94"/>
        <v>716</v>
      </c>
      <c r="O74" s="244">
        <f t="shared" si="94"/>
        <v>553</v>
      </c>
      <c r="P74" s="244">
        <f t="shared" si="94"/>
        <v>52</v>
      </c>
      <c r="Q74" s="244">
        <f t="shared" si="94"/>
        <v>903</v>
      </c>
      <c r="R74" s="244">
        <f t="shared" si="94"/>
        <v>0</v>
      </c>
      <c r="S74" s="244">
        <f t="shared" si="94"/>
        <v>43</v>
      </c>
      <c r="T74" s="244">
        <f t="shared" si="94"/>
        <v>156</v>
      </c>
      <c r="U74" s="244">
        <f t="shared" si="94"/>
        <v>900</v>
      </c>
      <c r="V74" s="248">
        <f t="shared" si="94"/>
        <v>3323</v>
      </c>
      <c r="W74" s="243">
        <f t="shared" si="94"/>
        <v>77</v>
      </c>
      <c r="X74" s="244">
        <f t="shared" si="94"/>
        <v>2</v>
      </c>
      <c r="Y74" s="244">
        <f t="shared" si="94"/>
        <v>135</v>
      </c>
      <c r="Z74" s="244">
        <f t="shared" si="94"/>
        <v>476</v>
      </c>
      <c r="AA74" s="244">
        <f t="shared" si="94"/>
        <v>24</v>
      </c>
      <c r="AB74" s="244">
        <f t="shared" si="94"/>
        <v>46</v>
      </c>
      <c r="AC74" s="244">
        <f t="shared" si="94"/>
        <v>19</v>
      </c>
      <c r="AD74" s="248">
        <f t="shared" si="94"/>
        <v>6335</v>
      </c>
      <c r="AE74" s="246">
        <f t="shared" si="94"/>
        <v>0</v>
      </c>
      <c r="AF74" s="244">
        <f t="shared" si="94"/>
        <v>1450</v>
      </c>
      <c r="AG74" s="271">
        <f t="shared" si="94"/>
        <v>1450</v>
      </c>
      <c r="AH74" s="264">
        <f t="shared" si="94"/>
        <v>2979</v>
      </c>
      <c r="AI74" s="247">
        <f t="shared" si="94"/>
        <v>113</v>
      </c>
      <c r="AJ74" s="247">
        <f t="shared" si="94"/>
        <v>200</v>
      </c>
      <c r="AK74" s="247">
        <f t="shared" si="94"/>
        <v>70</v>
      </c>
      <c r="AL74" s="247">
        <f t="shared" si="94"/>
        <v>2566</v>
      </c>
      <c r="AM74" s="247">
        <f t="shared" si="94"/>
        <v>1020</v>
      </c>
      <c r="AN74" s="247">
        <f t="shared" si="94"/>
        <v>169</v>
      </c>
      <c r="AO74" s="247">
        <f t="shared" si="94"/>
        <v>15</v>
      </c>
      <c r="AP74" s="247">
        <f t="shared" si="94"/>
        <v>149</v>
      </c>
      <c r="AQ74" s="247">
        <f t="shared" si="94"/>
        <v>0</v>
      </c>
      <c r="AR74" s="247">
        <f t="shared" si="94"/>
        <v>0</v>
      </c>
      <c r="AS74" s="247">
        <f t="shared" si="94"/>
        <v>0</v>
      </c>
      <c r="AT74" s="248">
        <f t="shared" si="94"/>
        <v>7267</v>
      </c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AT75" si="95">SUMIF($C$6:$C$73,$C$75,F$6:F$73)</f>
        <v>0</v>
      </c>
      <c r="G75" s="240">
        <f t="shared" si="95"/>
        <v>0</v>
      </c>
      <c r="H75" s="254">
        <f t="shared" si="95"/>
        <v>0</v>
      </c>
      <c r="I75" s="250">
        <f t="shared" si="95"/>
        <v>38077120</v>
      </c>
      <c r="J75" s="240">
        <f t="shared" si="95"/>
        <v>5168480</v>
      </c>
      <c r="K75" s="240">
        <f t="shared" si="95"/>
        <v>285070</v>
      </c>
      <c r="L75" s="240">
        <f t="shared" si="95"/>
        <v>1028030</v>
      </c>
      <c r="M75" s="251">
        <f t="shared" si="95"/>
        <v>7354740</v>
      </c>
      <c r="N75" s="252">
        <f t="shared" si="95"/>
        <v>48516160</v>
      </c>
      <c r="O75" s="253">
        <f t="shared" si="95"/>
        <v>76181280</v>
      </c>
      <c r="P75" s="253">
        <f t="shared" si="95"/>
        <v>2663960</v>
      </c>
      <c r="Q75" s="253">
        <f t="shared" si="95"/>
        <v>36242360</v>
      </c>
      <c r="R75" s="253">
        <f t="shared" si="95"/>
        <v>0</v>
      </c>
      <c r="S75" s="253">
        <f t="shared" si="95"/>
        <v>6718520</v>
      </c>
      <c r="T75" s="253">
        <f t="shared" si="95"/>
        <v>13549400</v>
      </c>
      <c r="U75" s="253">
        <f t="shared" si="95"/>
        <v>12060000</v>
      </c>
      <c r="V75" s="254">
        <f t="shared" si="95"/>
        <v>195931680</v>
      </c>
      <c r="W75" s="250">
        <f t="shared" si="95"/>
        <v>2501450</v>
      </c>
      <c r="X75" s="240">
        <f t="shared" si="95"/>
        <v>280000</v>
      </c>
      <c r="Y75" s="240">
        <f t="shared" si="95"/>
        <v>17204460</v>
      </c>
      <c r="Z75" s="240">
        <f t="shared" si="95"/>
        <v>53975000</v>
      </c>
      <c r="AA75" s="240">
        <f t="shared" si="95"/>
        <v>3545000</v>
      </c>
      <c r="AB75" s="240">
        <f t="shared" si="95"/>
        <v>955800</v>
      </c>
      <c r="AC75" s="240">
        <f t="shared" si="95"/>
        <v>627550</v>
      </c>
      <c r="AD75" s="254">
        <f t="shared" si="95"/>
        <v>326934380</v>
      </c>
      <c r="AE75" s="257">
        <f t="shared" si="95"/>
        <v>0</v>
      </c>
      <c r="AF75" s="240">
        <f t="shared" si="95"/>
        <v>81654940</v>
      </c>
      <c r="AG75" s="225">
        <f t="shared" si="95"/>
        <v>81654940</v>
      </c>
      <c r="AH75" s="265">
        <f t="shared" si="95"/>
        <v>177819760</v>
      </c>
      <c r="AI75" s="241">
        <f t="shared" si="95"/>
        <v>6410170</v>
      </c>
      <c r="AJ75" s="241">
        <f t="shared" si="95"/>
        <v>3368100</v>
      </c>
      <c r="AK75" s="241">
        <f t="shared" si="95"/>
        <v>1706270</v>
      </c>
      <c r="AL75" s="241">
        <f t="shared" si="95"/>
        <v>22549740</v>
      </c>
      <c r="AM75" s="241">
        <f t="shared" si="95"/>
        <v>44445910</v>
      </c>
      <c r="AN75" s="241">
        <f t="shared" si="95"/>
        <v>6408240</v>
      </c>
      <c r="AO75" s="241">
        <f t="shared" si="95"/>
        <v>54600</v>
      </c>
      <c r="AP75" s="241">
        <f t="shared" si="95"/>
        <v>7029480</v>
      </c>
      <c r="AQ75" s="241">
        <f t="shared" si="95"/>
        <v>0</v>
      </c>
      <c r="AR75" s="241">
        <f t="shared" si="95"/>
        <v>0</v>
      </c>
      <c r="AS75" s="241">
        <f t="shared" si="95"/>
        <v>0</v>
      </c>
      <c r="AT75" s="254">
        <f t="shared" si="95"/>
        <v>269273710</v>
      </c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56:A57"/>
    <mergeCell ref="B56:B57"/>
    <mergeCell ref="A58:A59"/>
    <mergeCell ref="B58:B59"/>
    <mergeCell ref="A60:A61"/>
    <mergeCell ref="B60:B61"/>
    <mergeCell ref="A50:A51"/>
    <mergeCell ref="B50:B51"/>
    <mergeCell ref="A52:A53"/>
    <mergeCell ref="B52:B53"/>
    <mergeCell ref="A54:A55"/>
    <mergeCell ref="B54:B55"/>
    <mergeCell ref="A74:B76"/>
    <mergeCell ref="A68:A69"/>
    <mergeCell ref="B68:B69"/>
    <mergeCell ref="A70:A71"/>
    <mergeCell ref="B70:B71"/>
    <mergeCell ref="A72:A73"/>
    <mergeCell ref="B72:B73"/>
    <mergeCell ref="A62:A63"/>
    <mergeCell ref="B62:B63"/>
    <mergeCell ref="A64:A65"/>
    <mergeCell ref="B64:B65"/>
    <mergeCell ref="A66:A67"/>
    <mergeCell ref="B66:B67"/>
    <mergeCell ref="A42:A43"/>
    <mergeCell ref="B42:B43"/>
    <mergeCell ref="A44:A45"/>
    <mergeCell ref="B44:B45"/>
    <mergeCell ref="A46:A47"/>
    <mergeCell ref="B46:B47"/>
    <mergeCell ref="A48:A49"/>
    <mergeCell ref="B48:B49"/>
    <mergeCell ref="A34:A35"/>
    <mergeCell ref="B34:B35"/>
    <mergeCell ref="A38:A39"/>
    <mergeCell ref="B38:B39"/>
    <mergeCell ref="A40:A41"/>
    <mergeCell ref="B40:B41"/>
    <mergeCell ref="A36:A37"/>
    <mergeCell ref="B36:B37"/>
    <mergeCell ref="A28:A29"/>
    <mergeCell ref="B28:B29"/>
    <mergeCell ref="A30:A31"/>
    <mergeCell ref="B30:B31"/>
    <mergeCell ref="A32:A33"/>
    <mergeCell ref="B32:B33"/>
    <mergeCell ref="A20:A21"/>
    <mergeCell ref="B20:B21"/>
    <mergeCell ref="A22:A23"/>
    <mergeCell ref="B22:B23"/>
    <mergeCell ref="A26:A27"/>
    <mergeCell ref="B26:B27"/>
    <mergeCell ref="A24:A25"/>
    <mergeCell ref="B24:B25"/>
    <mergeCell ref="A14:A15"/>
    <mergeCell ref="B14:B15"/>
    <mergeCell ref="A16:A17"/>
    <mergeCell ref="B16:B17"/>
    <mergeCell ref="A18:A19"/>
    <mergeCell ref="B18:B19"/>
    <mergeCell ref="A6:A7"/>
    <mergeCell ref="B6:B7"/>
    <mergeCell ref="A8:A9"/>
    <mergeCell ref="B8:B9"/>
    <mergeCell ref="A10:A11"/>
    <mergeCell ref="B10:B11"/>
    <mergeCell ref="A12:A13"/>
    <mergeCell ref="B12:B13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4" sqref="H4"/>
    </sheetView>
  </sheetViews>
  <sheetFormatPr defaultRowHeight="16.5"/>
  <cols>
    <col min="1" max="1" width="22.125" customWidth="1"/>
    <col min="2" max="2" width="26.5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106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7.5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9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workbookViewId="0">
      <pane xSplit="8" ySplit="17" topLeftCell="I18" activePane="bottomRight" state="frozen"/>
      <selection pane="topRight" activeCell="I1" sqref="I1"/>
      <selection pane="bottomLeft" activeCell="A18" sqref="A18"/>
      <selection pane="bottomRight" activeCell="A22" sqref="A22:A23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40" width="10.875" bestFit="1" customWidth="1"/>
    <col min="42" max="43" width="10.875" bestFit="1" customWidth="1"/>
    <col min="46" max="46" width="11" bestFit="1" customWidth="1"/>
  </cols>
  <sheetData>
    <row r="1" spans="1:46" ht="19.5" thickBot="1">
      <c r="A1" s="510"/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55" t="s">
        <v>5</v>
      </c>
      <c r="R4" s="530" t="s">
        <v>6</v>
      </c>
      <c r="S4" s="530"/>
      <c r="T4" s="355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57" t="s">
        <v>12</v>
      </c>
      <c r="P5" s="202" t="s">
        <v>13</v>
      </c>
      <c r="Q5" s="203" t="s">
        <v>14</v>
      </c>
      <c r="R5" s="204" t="s">
        <v>15</v>
      </c>
      <c r="S5" s="357" t="s">
        <v>16</v>
      </c>
      <c r="T5" s="356" t="s">
        <v>17</v>
      </c>
      <c r="U5" s="531"/>
      <c r="V5" s="533"/>
      <c r="W5" s="546"/>
      <c r="X5" s="548"/>
      <c r="Y5" s="548"/>
      <c r="Z5" s="359" t="s">
        <v>85</v>
      </c>
      <c r="AA5" s="356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58" t="s">
        <v>84</v>
      </c>
      <c r="AJ5" s="358" t="s">
        <v>11</v>
      </c>
      <c r="AK5" s="358" t="s">
        <v>84</v>
      </c>
      <c r="AL5" s="536"/>
      <c r="AM5" s="358" t="s">
        <v>74</v>
      </c>
      <c r="AN5" s="358" t="s">
        <v>75</v>
      </c>
      <c r="AO5" s="526"/>
      <c r="AP5" s="538"/>
      <c r="AQ5" s="526"/>
      <c r="AR5" s="526"/>
      <c r="AS5" s="526"/>
      <c r="AT5" s="528"/>
    </row>
    <row r="6" spans="1:46">
      <c r="A6" s="508">
        <v>43070</v>
      </c>
      <c r="B6" s="507" t="str">
        <f>IF(TRIM(A6)="","","(" &amp; MID("일월화수목금토",WEEKDAY(A6),1) &amp; ")")</f>
        <v>(금)</v>
      </c>
      <c r="C6" s="231" t="str">
        <f>IF(TRIM(A6)="","",$C$74)</f>
        <v>인원</v>
      </c>
      <c r="D6" s="236"/>
      <c r="E6" s="216"/>
      <c r="F6" s="198"/>
      <c r="G6" s="198"/>
      <c r="H6" s="229">
        <f>SUM(E6:G6)</f>
        <v>0</v>
      </c>
      <c r="I6" s="216">
        <v>42</v>
      </c>
      <c r="J6" s="198">
        <v>5</v>
      </c>
      <c r="K6" s="198"/>
      <c r="L6" s="198"/>
      <c r="M6" s="211">
        <v>47</v>
      </c>
      <c r="N6" s="216">
        <v>38</v>
      </c>
      <c r="O6" s="198">
        <v>28</v>
      </c>
      <c r="P6" s="198"/>
      <c r="Q6" s="198">
        <v>44</v>
      </c>
      <c r="R6" s="198"/>
      <c r="S6" s="198">
        <v>2</v>
      </c>
      <c r="T6" s="198">
        <v>9</v>
      </c>
      <c r="U6" s="286">
        <v>46</v>
      </c>
      <c r="V6" s="229">
        <f t="shared" ref="V6:V73" si="0">SUM(N6:U6)</f>
        <v>167</v>
      </c>
      <c r="W6" s="222">
        <v>5</v>
      </c>
      <c r="X6" s="198"/>
      <c r="Y6" s="198">
        <v>14</v>
      </c>
      <c r="Z6" s="198">
        <v>15</v>
      </c>
      <c r="AA6" s="198">
        <v>1</v>
      </c>
      <c r="AB6" s="198">
        <v>3</v>
      </c>
      <c r="AC6" s="198"/>
      <c r="AD6" s="229">
        <f>SUM(I6:M6)+SUM(V6:AC6)</f>
        <v>299</v>
      </c>
      <c r="AE6" s="267"/>
      <c r="AF6" s="199"/>
      <c r="AG6" s="229">
        <f>SUM(AE6:AF6)</f>
        <v>0</v>
      </c>
      <c r="AH6" s="274">
        <v>62</v>
      </c>
      <c r="AI6" s="200"/>
      <c r="AJ6" s="200">
        <v>8</v>
      </c>
      <c r="AK6" s="200"/>
      <c r="AL6" s="200">
        <v>62</v>
      </c>
      <c r="AM6" s="200">
        <v>21</v>
      </c>
      <c r="AN6" s="200">
        <v>15</v>
      </c>
      <c r="AO6" s="200"/>
      <c r="AP6" s="200">
        <v>6</v>
      </c>
      <c r="AQ6" s="200"/>
      <c r="AR6" s="200"/>
      <c r="AS6" s="200"/>
      <c r="AT6" s="229">
        <f>SUM(AH6:AS6)</f>
        <v>174</v>
      </c>
    </row>
    <row r="7" spans="1:46">
      <c r="A7" s="509"/>
      <c r="B7" s="503"/>
      <c r="C7" s="232" t="str">
        <f>IF(TRIM(C6)="","",$C$75)</f>
        <v>매출</v>
      </c>
      <c r="D7" s="237"/>
      <c r="E7" s="224"/>
      <c r="F7" s="186"/>
      <c r="G7" s="186"/>
      <c r="H7" s="230">
        <f t="shared" ref="H7:H73" si="1">SUM(E7:G7)</f>
        <v>0</v>
      </c>
      <c r="I7" s="218">
        <v>1555680</v>
      </c>
      <c r="J7" s="184">
        <v>344260</v>
      </c>
      <c r="K7" s="184"/>
      <c r="L7" s="184"/>
      <c r="M7" s="212">
        <v>328420</v>
      </c>
      <c r="N7" s="217">
        <v>2574880</v>
      </c>
      <c r="O7" s="187">
        <v>3857280</v>
      </c>
      <c r="P7" s="187"/>
      <c r="Q7" s="187">
        <v>1767920</v>
      </c>
      <c r="R7" s="187"/>
      <c r="S7" s="187">
        <v>335280</v>
      </c>
      <c r="T7" s="187">
        <v>795680</v>
      </c>
      <c r="U7" s="288">
        <v>616400</v>
      </c>
      <c r="V7" s="263">
        <f t="shared" si="0"/>
        <v>9947440</v>
      </c>
      <c r="W7" s="223">
        <v>159430</v>
      </c>
      <c r="X7" s="184"/>
      <c r="Y7" s="184">
        <v>2180000</v>
      </c>
      <c r="Z7" s="184">
        <v>1680000</v>
      </c>
      <c r="AA7" s="184">
        <v>150000</v>
      </c>
      <c r="AB7" s="184">
        <v>72460</v>
      </c>
      <c r="AC7" s="184"/>
      <c r="AD7" s="230">
        <f>SUM(I7:M7)+SUM(V7:AC7)</f>
        <v>16417690</v>
      </c>
      <c r="AE7" s="268"/>
      <c r="AF7" s="188"/>
      <c r="AG7" s="230">
        <f>SUM(AE7:AF7)</f>
        <v>0</v>
      </c>
      <c r="AH7" s="275">
        <v>2296480</v>
      </c>
      <c r="AI7" s="189"/>
      <c r="AJ7" s="189">
        <v>137240</v>
      </c>
      <c r="AK7" s="189"/>
      <c r="AL7" s="189">
        <v>437320</v>
      </c>
      <c r="AM7" s="189">
        <v>1202450</v>
      </c>
      <c r="AN7" s="189">
        <v>572960</v>
      </c>
      <c r="AO7" s="190"/>
      <c r="AP7" s="190">
        <v>339610</v>
      </c>
      <c r="AQ7" s="190"/>
      <c r="AR7" s="190"/>
      <c r="AS7" s="190"/>
      <c r="AT7" s="230">
        <f>SUM(AH7:AS7)</f>
        <v>4986060</v>
      </c>
    </row>
    <row r="8" spans="1:46">
      <c r="A8" s="502">
        <v>43071</v>
      </c>
      <c r="B8" s="503" t="str">
        <f t="shared" ref="B8" si="2">IF(TRIM(A8)="","","(" &amp; MID("일월화수목금토",WEEKDAY(A8),1) &amp; ")")</f>
        <v>(토)</v>
      </c>
      <c r="C8" s="232" t="str">
        <f t="shared" ref="C8" si="3">IF(TRIM(A8)="","",$C$74)</f>
        <v>인원</v>
      </c>
      <c r="D8" s="237"/>
      <c r="E8" s="218"/>
      <c r="F8" s="184"/>
      <c r="G8" s="184"/>
      <c r="H8" s="229">
        <f t="shared" si="1"/>
        <v>0</v>
      </c>
      <c r="I8" s="218"/>
      <c r="J8" s="184"/>
      <c r="K8" s="184"/>
      <c r="L8" s="184"/>
      <c r="M8" s="212"/>
      <c r="N8" s="218"/>
      <c r="O8" s="184"/>
      <c r="P8" s="184"/>
      <c r="Q8" s="184"/>
      <c r="R8" s="184"/>
      <c r="S8" s="184"/>
      <c r="T8" s="184"/>
      <c r="U8" s="287"/>
      <c r="V8" s="229">
        <f t="shared" si="0"/>
        <v>0</v>
      </c>
      <c r="W8" s="223"/>
      <c r="X8" s="184"/>
      <c r="Y8" s="184"/>
      <c r="Z8" s="184"/>
      <c r="AA8" s="184"/>
      <c r="AB8" s="184"/>
      <c r="AC8" s="184"/>
      <c r="AD8" s="229">
        <f t="shared" ref="AD8:AD73" si="4">SUM(I8:M8)+SUM(V8:AC8)</f>
        <v>0</v>
      </c>
      <c r="AE8" s="269"/>
      <c r="AF8" s="185"/>
      <c r="AG8" s="229">
        <f t="shared" ref="AG8:AG73" si="5">SUM(AE8:AF8)</f>
        <v>0</v>
      </c>
      <c r="AH8" s="276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229">
        <f t="shared" ref="AT8:AT73" si="6">SUM(AH8:AS8)</f>
        <v>0</v>
      </c>
    </row>
    <row r="9" spans="1:46">
      <c r="A9" s="502"/>
      <c r="B9" s="503"/>
      <c r="C9" s="232" t="str">
        <f t="shared" ref="C9" si="7">IF(TRIM(C8)="","",$C$75)</f>
        <v>매출</v>
      </c>
      <c r="D9" s="237"/>
      <c r="E9" s="224"/>
      <c r="F9" s="186"/>
      <c r="G9" s="186"/>
      <c r="H9" s="230">
        <f t="shared" si="1"/>
        <v>0</v>
      </c>
      <c r="I9" s="218"/>
      <c r="J9" s="184"/>
      <c r="K9" s="184"/>
      <c r="L9" s="184"/>
      <c r="M9" s="212"/>
      <c r="N9" s="217"/>
      <c r="O9" s="187"/>
      <c r="P9" s="187"/>
      <c r="Q9" s="187"/>
      <c r="R9" s="187"/>
      <c r="S9" s="187"/>
      <c r="T9" s="187"/>
      <c r="U9" s="288"/>
      <c r="V9" s="263">
        <f t="shared" si="0"/>
        <v>0</v>
      </c>
      <c r="W9" s="223"/>
      <c r="X9" s="184"/>
      <c r="Y9" s="184"/>
      <c r="Z9" s="184"/>
      <c r="AA9" s="184"/>
      <c r="AB9" s="184"/>
      <c r="AC9" s="184"/>
      <c r="AD9" s="230">
        <f t="shared" si="4"/>
        <v>0</v>
      </c>
      <c r="AE9" s="268"/>
      <c r="AF9" s="188"/>
      <c r="AG9" s="230">
        <f t="shared" si="5"/>
        <v>0</v>
      </c>
      <c r="AH9" s="276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230">
        <f t="shared" si="6"/>
        <v>0</v>
      </c>
    </row>
    <row r="10" spans="1:46">
      <c r="A10" s="502">
        <v>43072</v>
      </c>
      <c r="B10" s="503" t="str">
        <f t="shared" ref="B10" si="8">IF(TRIM(A10)="","","(" &amp; MID("일월화수목금토",WEEKDAY(A10),1) &amp; ")")</f>
        <v>(일)</v>
      </c>
      <c r="C10" s="232" t="str">
        <f>IF(TRIM(A10)="","",$C$74)</f>
        <v>인원</v>
      </c>
      <c r="D10" s="237"/>
      <c r="E10" s="218"/>
      <c r="F10" s="184"/>
      <c r="G10" s="184"/>
      <c r="H10" s="229">
        <f t="shared" si="1"/>
        <v>0</v>
      </c>
      <c r="I10" s="218"/>
      <c r="J10" s="184"/>
      <c r="K10" s="184"/>
      <c r="L10" s="184"/>
      <c r="M10" s="212"/>
      <c r="N10" s="218"/>
      <c r="O10" s="184"/>
      <c r="P10" s="184"/>
      <c r="Q10" s="184"/>
      <c r="R10" s="184"/>
      <c r="S10" s="184"/>
      <c r="T10" s="184"/>
      <c r="U10" s="287"/>
      <c r="V10" s="229">
        <f t="shared" si="0"/>
        <v>0</v>
      </c>
      <c r="W10" s="223"/>
      <c r="X10" s="184"/>
      <c r="Y10" s="184"/>
      <c r="Z10" s="184"/>
      <c r="AA10" s="184"/>
      <c r="AB10" s="184"/>
      <c r="AC10" s="184"/>
      <c r="AD10" s="229">
        <f t="shared" si="4"/>
        <v>0</v>
      </c>
      <c r="AE10" s="269"/>
      <c r="AF10" s="185"/>
      <c r="AG10" s="229">
        <f t="shared" si="5"/>
        <v>0</v>
      </c>
      <c r="AH10" s="277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229">
        <f t="shared" si="6"/>
        <v>0</v>
      </c>
    </row>
    <row r="11" spans="1:46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>
        <f t="shared" si="1"/>
        <v>0</v>
      </c>
      <c r="I11" s="218"/>
      <c r="J11" s="184"/>
      <c r="K11" s="184"/>
      <c r="L11" s="184"/>
      <c r="M11" s="212"/>
      <c r="N11" s="217"/>
      <c r="O11" s="187"/>
      <c r="P11" s="187"/>
      <c r="Q11" s="187"/>
      <c r="R11" s="187"/>
      <c r="S11" s="187"/>
      <c r="T11" s="187"/>
      <c r="U11" s="288"/>
      <c r="V11" s="263">
        <f t="shared" si="0"/>
        <v>0</v>
      </c>
      <c r="W11" s="223"/>
      <c r="X11" s="184"/>
      <c r="Y11" s="184"/>
      <c r="Z11" s="184"/>
      <c r="AA11" s="184"/>
      <c r="AB11" s="184"/>
      <c r="AC11" s="184"/>
      <c r="AD11" s="230">
        <f t="shared" si="4"/>
        <v>0</v>
      </c>
      <c r="AE11" s="268"/>
      <c r="AF11" s="188"/>
      <c r="AG11" s="230">
        <f t="shared" si="5"/>
        <v>0</v>
      </c>
      <c r="AH11" s="278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230">
        <f t="shared" si="6"/>
        <v>0</v>
      </c>
    </row>
    <row r="12" spans="1:46">
      <c r="A12" s="504">
        <v>43073</v>
      </c>
      <c r="B12" s="505" t="s">
        <v>136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>
        <v>66</v>
      </c>
      <c r="J12" s="184">
        <v>4</v>
      </c>
      <c r="K12" s="184">
        <v>2</v>
      </c>
      <c r="L12" s="184"/>
      <c r="M12" s="212">
        <v>65</v>
      </c>
      <c r="N12" s="218">
        <v>39</v>
      </c>
      <c r="O12" s="184">
        <v>33</v>
      </c>
      <c r="P12" s="187">
        <v>6</v>
      </c>
      <c r="Q12" s="187">
        <v>55</v>
      </c>
      <c r="R12" s="187"/>
      <c r="S12" s="184">
        <v>4</v>
      </c>
      <c r="T12" s="187">
        <v>10</v>
      </c>
      <c r="U12" s="288">
        <v>54</v>
      </c>
      <c r="V12" s="263"/>
      <c r="W12" s="223">
        <v>5</v>
      </c>
      <c r="X12" s="184"/>
      <c r="Y12" s="184">
        <v>9</v>
      </c>
      <c r="Z12" s="184">
        <v>27</v>
      </c>
      <c r="AA12" s="184">
        <v>2</v>
      </c>
      <c r="AB12" s="184">
        <v>2</v>
      </c>
      <c r="AC12" s="184"/>
      <c r="AD12" s="360"/>
      <c r="AE12" s="268"/>
      <c r="AF12" s="188"/>
      <c r="AG12" s="360"/>
      <c r="AH12" s="278">
        <v>69</v>
      </c>
      <c r="AI12" s="193"/>
      <c r="AJ12" s="193">
        <v>2</v>
      </c>
      <c r="AK12" s="193">
        <v>1</v>
      </c>
      <c r="AL12" s="193">
        <v>70</v>
      </c>
      <c r="AM12" s="193">
        <v>22</v>
      </c>
      <c r="AN12" s="193">
        <v>21</v>
      </c>
      <c r="AO12" s="193">
        <v>2</v>
      </c>
      <c r="AP12" s="193">
        <v>13</v>
      </c>
      <c r="AQ12" s="193"/>
      <c r="AR12" s="193"/>
      <c r="AS12" s="193"/>
      <c r="AT12" s="360"/>
    </row>
    <row r="13" spans="1:46">
      <c r="A13" s="506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>
        <v>2444640</v>
      </c>
      <c r="J13" s="184">
        <v>178040</v>
      </c>
      <c r="K13" s="184">
        <v>34310</v>
      </c>
      <c r="L13" s="184"/>
      <c r="M13" s="212">
        <v>448900</v>
      </c>
      <c r="N13" s="217">
        <v>2642640</v>
      </c>
      <c r="O13" s="187">
        <v>4546080</v>
      </c>
      <c r="P13" s="187">
        <v>307380</v>
      </c>
      <c r="Q13" s="187">
        <v>2209900</v>
      </c>
      <c r="R13" s="187"/>
      <c r="S13" s="187">
        <v>670560</v>
      </c>
      <c r="T13" s="187">
        <v>807100</v>
      </c>
      <c r="U13" s="288">
        <v>723600</v>
      </c>
      <c r="V13" s="263"/>
      <c r="W13" s="223">
        <v>159430</v>
      </c>
      <c r="X13" s="184"/>
      <c r="Y13" s="184">
        <v>1420000</v>
      </c>
      <c r="Z13" s="184">
        <v>3210000</v>
      </c>
      <c r="AA13" s="184">
        <v>500000</v>
      </c>
      <c r="AB13" s="184">
        <v>44440</v>
      </c>
      <c r="AC13" s="184"/>
      <c r="AD13" s="360"/>
      <c r="AE13" s="268"/>
      <c r="AF13" s="188"/>
      <c r="AG13" s="360"/>
      <c r="AH13" s="278">
        <v>2555760</v>
      </c>
      <c r="AI13" s="193"/>
      <c r="AJ13" s="193">
        <v>33000</v>
      </c>
      <c r="AK13" s="193">
        <v>24000</v>
      </c>
      <c r="AL13" s="193">
        <v>480200</v>
      </c>
      <c r="AM13" s="193">
        <v>1107340</v>
      </c>
      <c r="AN13" s="193">
        <v>749400</v>
      </c>
      <c r="AO13" s="193"/>
      <c r="AP13" s="193">
        <v>794430</v>
      </c>
      <c r="AQ13" s="193"/>
      <c r="AR13" s="193"/>
      <c r="AS13" s="193"/>
      <c r="AT13" s="360"/>
    </row>
    <row r="14" spans="1:46">
      <c r="A14" s="502">
        <v>43074</v>
      </c>
      <c r="B14" s="503" t="str">
        <f t="shared" ref="B14" si="9">IF(TRIM(A14)="","","(" &amp; MID("일월화수목금토",WEEKDAY(A14),1) &amp; ")")</f>
        <v>(화)</v>
      </c>
      <c r="C14" s="232" t="str">
        <f t="shared" ref="C14" si="10">IF(TRIM(A14)="","",$C$74)</f>
        <v>인원</v>
      </c>
      <c r="D14" s="237"/>
      <c r="E14" s="218"/>
      <c r="F14" s="184"/>
      <c r="G14" s="184"/>
      <c r="H14" s="229">
        <f t="shared" si="1"/>
        <v>0</v>
      </c>
      <c r="I14" s="218">
        <v>56</v>
      </c>
      <c r="J14" s="184">
        <v>4</v>
      </c>
      <c r="K14" s="184"/>
      <c r="L14" s="184"/>
      <c r="M14" s="212">
        <v>59</v>
      </c>
      <c r="N14" s="218">
        <v>46</v>
      </c>
      <c r="O14" s="184">
        <v>28</v>
      </c>
      <c r="P14" s="184"/>
      <c r="Q14" s="184">
        <v>55</v>
      </c>
      <c r="R14" s="184"/>
      <c r="S14" s="184">
        <v>3</v>
      </c>
      <c r="T14" s="184">
        <v>8</v>
      </c>
      <c r="U14" s="287">
        <v>53</v>
      </c>
      <c r="V14" s="229">
        <f t="shared" si="0"/>
        <v>193</v>
      </c>
      <c r="W14" s="223">
        <v>7</v>
      </c>
      <c r="X14" s="184">
        <v>2</v>
      </c>
      <c r="Y14" s="184">
        <v>9</v>
      </c>
      <c r="Z14" s="184">
        <v>28</v>
      </c>
      <c r="AA14" s="184">
        <v>1</v>
      </c>
      <c r="AB14" s="184">
        <v>2</v>
      </c>
      <c r="AC14" s="184">
        <v>3</v>
      </c>
      <c r="AD14" s="229">
        <f t="shared" si="4"/>
        <v>364</v>
      </c>
      <c r="AE14" s="269"/>
      <c r="AF14" s="185"/>
      <c r="AG14" s="229">
        <f t="shared" si="5"/>
        <v>0</v>
      </c>
      <c r="AH14" s="277">
        <v>52</v>
      </c>
      <c r="AI14" s="192"/>
      <c r="AJ14" s="192">
        <v>6</v>
      </c>
      <c r="AK14" s="192">
        <v>1</v>
      </c>
      <c r="AL14" s="192">
        <v>54</v>
      </c>
      <c r="AM14" s="192">
        <v>12</v>
      </c>
      <c r="AN14" s="192">
        <v>25</v>
      </c>
      <c r="AO14" s="192">
        <v>1</v>
      </c>
      <c r="AP14" s="192">
        <v>5</v>
      </c>
      <c r="AQ14" s="192"/>
      <c r="AR14" s="192"/>
      <c r="AS14" s="192"/>
      <c r="AT14" s="229">
        <f t="shared" si="6"/>
        <v>156</v>
      </c>
    </row>
    <row r="15" spans="1:46">
      <c r="A15" s="502"/>
      <c r="B15" s="503"/>
      <c r="C15" s="232" t="str">
        <f t="shared" ref="C15" si="11">IF(TRIM(C14)="","",$C$75)</f>
        <v>매출</v>
      </c>
      <c r="D15" s="237"/>
      <c r="E15" s="224"/>
      <c r="F15" s="186"/>
      <c r="G15" s="186"/>
      <c r="H15" s="230">
        <f t="shared" si="1"/>
        <v>0</v>
      </c>
      <c r="I15" s="218">
        <v>2074240</v>
      </c>
      <c r="J15" s="184">
        <v>178040</v>
      </c>
      <c r="K15" s="184"/>
      <c r="L15" s="184"/>
      <c r="M15" s="212">
        <v>413740</v>
      </c>
      <c r="N15" s="217">
        <v>3116960</v>
      </c>
      <c r="O15" s="187">
        <v>3857280</v>
      </c>
      <c r="P15" s="187"/>
      <c r="Q15" s="187">
        <v>2209900</v>
      </c>
      <c r="R15" s="187"/>
      <c r="S15" s="187">
        <v>432920</v>
      </c>
      <c r="T15" s="187">
        <v>784260</v>
      </c>
      <c r="U15" s="288">
        <v>710200</v>
      </c>
      <c r="V15" s="263">
        <f t="shared" si="0"/>
        <v>11111520</v>
      </c>
      <c r="W15" s="223">
        <v>214430</v>
      </c>
      <c r="X15" s="184">
        <v>280000</v>
      </c>
      <c r="Y15" s="184">
        <v>633000</v>
      </c>
      <c r="Z15" s="184">
        <v>3430000</v>
      </c>
      <c r="AA15" s="184">
        <v>150000</v>
      </c>
      <c r="AB15" s="184">
        <v>43720</v>
      </c>
      <c r="AC15" s="184">
        <v>95630</v>
      </c>
      <c r="AD15" s="230">
        <f t="shared" si="4"/>
        <v>18624320</v>
      </c>
      <c r="AE15" s="268"/>
      <c r="AF15" s="188"/>
      <c r="AG15" s="230">
        <f t="shared" si="5"/>
        <v>0</v>
      </c>
      <c r="AH15" s="278">
        <v>1926080</v>
      </c>
      <c r="AI15" s="193"/>
      <c r="AJ15" s="193">
        <v>83810</v>
      </c>
      <c r="AK15" s="193">
        <v>24000</v>
      </c>
      <c r="AL15" s="193">
        <v>373440</v>
      </c>
      <c r="AM15" s="193">
        <v>584330</v>
      </c>
      <c r="AN15" s="193">
        <v>1160270</v>
      </c>
      <c r="AO15" s="193"/>
      <c r="AP15" s="193">
        <v>269540</v>
      </c>
      <c r="AQ15" s="193"/>
      <c r="AR15" s="193"/>
      <c r="AS15" s="193"/>
      <c r="AT15" s="230">
        <f t="shared" si="6"/>
        <v>4421470</v>
      </c>
    </row>
    <row r="16" spans="1:46">
      <c r="A16" s="502">
        <f t="shared" ref="A16" si="12">IF(TRIM(A14)="","",IF(DATE(YEAR(A14),MONTH(A14)+1,1)&lt;=IF(WEEKDAY(A14+1)=7,A14+3,A14+1),"",IF(WEEKDAY(A14+1)=7,A14+3,A14+1)))</f>
        <v>43075</v>
      </c>
      <c r="B16" s="503" t="str">
        <f t="shared" ref="B16" si="13">IF(TRIM(A16)="","","(" &amp; MID("일월화수목금토",WEEKDAY(A16),1) &amp; ")")</f>
        <v>(수)</v>
      </c>
      <c r="C16" s="232" t="str">
        <f t="shared" ref="C16" si="14">IF(TRIM(A16)="","",$C$74)</f>
        <v>인원</v>
      </c>
      <c r="D16" s="237"/>
      <c r="E16" s="218"/>
      <c r="F16" s="184"/>
      <c r="G16" s="184"/>
      <c r="H16" s="229">
        <f t="shared" si="1"/>
        <v>0</v>
      </c>
      <c r="I16" s="218">
        <v>65</v>
      </c>
      <c r="J16" s="184">
        <v>4</v>
      </c>
      <c r="K16" s="184"/>
      <c r="L16" s="184"/>
      <c r="M16" s="212">
        <v>68</v>
      </c>
      <c r="N16" s="218">
        <v>40</v>
      </c>
      <c r="O16" s="184">
        <v>31</v>
      </c>
      <c r="P16" s="184">
        <v>3</v>
      </c>
      <c r="Q16" s="184">
        <v>54</v>
      </c>
      <c r="R16" s="184"/>
      <c r="S16" s="184">
        <v>3</v>
      </c>
      <c r="T16" s="184">
        <v>6</v>
      </c>
      <c r="U16" s="287">
        <v>54</v>
      </c>
      <c r="V16" s="229">
        <f t="shared" si="0"/>
        <v>191</v>
      </c>
      <c r="W16" s="223">
        <v>6</v>
      </c>
      <c r="X16" s="184"/>
      <c r="Y16" s="184">
        <v>5</v>
      </c>
      <c r="Z16" s="184">
        <v>25</v>
      </c>
      <c r="AA16" s="184"/>
      <c r="AB16" s="184">
        <v>1</v>
      </c>
      <c r="AC16" s="184"/>
      <c r="AD16" s="229">
        <f t="shared" si="4"/>
        <v>365</v>
      </c>
      <c r="AE16" s="269"/>
      <c r="AF16" s="185"/>
      <c r="AG16" s="229">
        <f t="shared" si="5"/>
        <v>0</v>
      </c>
      <c r="AH16" s="277">
        <v>71</v>
      </c>
      <c r="AI16" s="192"/>
      <c r="AJ16" s="192">
        <v>9</v>
      </c>
      <c r="AK16" s="192">
        <v>1</v>
      </c>
      <c r="AL16" s="192">
        <v>72</v>
      </c>
      <c r="AM16" s="192">
        <v>33</v>
      </c>
      <c r="AN16" s="192">
        <v>7</v>
      </c>
      <c r="AO16" s="192"/>
      <c r="AP16" s="192">
        <v>1</v>
      </c>
      <c r="AQ16" s="192"/>
      <c r="AR16" s="192"/>
      <c r="AS16" s="192"/>
      <c r="AT16" s="229">
        <f t="shared" si="6"/>
        <v>194</v>
      </c>
    </row>
    <row r="17" spans="1:46">
      <c r="A17" s="502"/>
      <c r="B17" s="503"/>
      <c r="C17" s="232" t="str">
        <f t="shared" ref="C17" si="15">IF(TRIM(C16)="","",$C$75)</f>
        <v>매출</v>
      </c>
      <c r="D17" s="237"/>
      <c r="E17" s="224"/>
      <c r="F17" s="186"/>
      <c r="G17" s="186"/>
      <c r="H17" s="230">
        <f t="shared" si="1"/>
        <v>0</v>
      </c>
      <c r="I17" s="218">
        <v>2407600</v>
      </c>
      <c r="J17" s="184">
        <v>178040</v>
      </c>
      <c r="K17" s="184"/>
      <c r="L17" s="184"/>
      <c r="M17" s="212">
        <v>472480</v>
      </c>
      <c r="N17" s="217">
        <v>2710400</v>
      </c>
      <c r="O17" s="187">
        <v>4270560</v>
      </c>
      <c r="P17" s="187"/>
      <c r="Q17" s="187">
        <v>2169720</v>
      </c>
      <c r="R17" s="187"/>
      <c r="S17" s="187">
        <v>432920</v>
      </c>
      <c r="T17" s="187">
        <v>484260</v>
      </c>
      <c r="U17" s="288">
        <v>723600</v>
      </c>
      <c r="V17" s="263">
        <f t="shared" si="0"/>
        <v>10791460</v>
      </c>
      <c r="W17" s="223">
        <v>179620</v>
      </c>
      <c r="X17" s="184"/>
      <c r="Y17" s="184">
        <v>660000</v>
      </c>
      <c r="Z17" s="184">
        <v>2920000</v>
      </c>
      <c r="AA17" s="184"/>
      <c r="AB17" s="184">
        <v>25300</v>
      </c>
      <c r="AC17" s="184"/>
      <c r="AD17" s="230">
        <f t="shared" si="4"/>
        <v>17634500</v>
      </c>
      <c r="AE17" s="268"/>
      <c r="AF17" s="188"/>
      <c r="AG17" s="230">
        <f t="shared" si="5"/>
        <v>0</v>
      </c>
      <c r="AH17" s="278">
        <v>2629840</v>
      </c>
      <c r="AI17" s="193"/>
      <c r="AJ17" s="193">
        <v>152430</v>
      </c>
      <c r="AK17" s="193">
        <v>24000</v>
      </c>
      <c r="AL17" s="193">
        <v>502920</v>
      </c>
      <c r="AM17" s="193">
        <v>1280830</v>
      </c>
      <c r="AN17" s="193">
        <v>203370</v>
      </c>
      <c r="AO17" s="193"/>
      <c r="AP17" s="193">
        <v>45230</v>
      </c>
      <c r="AQ17" s="193"/>
      <c r="AR17" s="193"/>
      <c r="AS17" s="193"/>
      <c r="AT17" s="230">
        <f t="shared" si="6"/>
        <v>4838620</v>
      </c>
    </row>
    <row r="18" spans="1:46" ht="19.5" customHeight="1">
      <c r="A18" s="502">
        <f t="shared" ref="A18" si="16">IF(TRIM(A16)="","",IF(DATE(YEAR(A16),MONTH(A16)+1,1)&lt;=IF(WEEKDAY(A16+1)=7,A16+3,A16+1),"",IF(WEEKDAY(A16+1)=7,A16+3,A16+1)))</f>
        <v>43076</v>
      </c>
      <c r="B18" s="503" t="str">
        <f t="shared" ref="B18" si="17">IF(TRIM(A18)="","","(" &amp; MID("일월화수목금토",WEEKDAY(A18),1) &amp; ")")</f>
        <v>(목)</v>
      </c>
      <c r="C18" s="232" t="str">
        <f t="shared" ref="C18" si="18">IF(TRIM(A18)="","",$C$74)</f>
        <v>인원</v>
      </c>
      <c r="D18" s="237"/>
      <c r="E18" s="218"/>
      <c r="F18" s="184"/>
      <c r="G18" s="184"/>
      <c r="H18" s="229">
        <f t="shared" si="1"/>
        <v>0</v>
      </c>
      <c r="I18" s="218">
        <v>73</v>
      </c>
      <c r="J18" s="184">
        <v>6</v>
      </c>
      <c r="K18" s="184">
        <v>2</v>
      </c>
      <c r="L18" s="184">
        <v>3</v>
      </c>
      <c r="M18" s="212">
        <v>75</v>
      </c>
      <c r="N18" s="218">
        <v>41</v>
      </c>
      <c r="O18" s="184">
        <v>35</v>
      </c>
      <c r="P18" s="184"/>
      <c r="Q18" s="184">
        <v>60</v>
      </c>
      <c r="R18" s="184"/>
      <c r="S18" s="184">
        <v>2</v>
      </c>
      <c r="T18" s="184"/>
      <c r="U18" s="287">
        <v>69</v>
      </c>
      <c r="V18" s="229">
        <f t="shared" si="0"/>
        <v>207</v>
      </c>
      <c r="W18" s="223">
        <v>7</v>
      </c>
      <c r="X18" s="184"/>
      <c r="Y18" s="184">
        <v>4</v>
      </c>
      <c r="Z18" s="184">
        <v>31</v>
      </c>
      <c r="AA18" s="184">
        <v>1</v>
      </c>
      <c r="AB18" s="184">
        <v>5</v>
      </c>
      <c r="AC18" s="184"/>
      <c r="AD18" s="229">
        <f t="shared" si="4"/>
        <v>414</v>
      </c>
      <c r="AE18" s="269"/>
      <c r="AF18" s="185"/>
      <c r="AG18" s="229">
        <f t="shared" si="5"/>
        <v>0</v>
      </c>
      <c r="AH18" s="277">
        <v>61</v>
      </c>
      <c r="AI18" s="192">
        <v>2</v>
      </c>
      <c r="AJ18" s="192">
        <v>7</v>
      </c>
      <c r="AK18" s="192">
        <v>1</v>
      </c>
      <c r="AL18" s="192">
        <v>70</v>
      </c>
      <c r="AM18" s="192">
        <v>20</v>
      </c>
      <c r="AN18" s="192">
        <v>11</v>
      </c>
      <c r="AO18" s="192">
        <v>7</v>
      </c>
      <c r="AP18" s="192">
        <v>8</v>
      </c>
      <c r="AQ18" s="192"/>
      <c r="AR18" s="192"/>
      <c r="AS18" s="192"/>
      <c r="AT18" s="229">
        <f t="shared" si="6"/>
        <v>187</v>
      </c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>
        <f t="shared" si="1"/>
        <v>0</v>
      </c>
      <c r="I19" s="218">
        <v>2703920</v>
      </c>
      <c r="J19" s="184">
        <v>330580</v>
      </c>
      <c r="K19" s="184">
        <v>35380</v>
      </c>
      <c r="L19" s="184">
        <v>75880</v>
      </c>
      <c r="M19" s="212">
        <v>526500</v>
      </c>
      <c r="N19" s="217">
        <v>2778160</v>
      </c>
      <c r="O19" s="187">
        <v>4821600</v>
      </c>
      <c r="P19" s="187"/>
      <c r="Q19" s="187">
        <v>2410800</v>
      </c>
      <c r="R19" s="187"/>
      <c r="S19" s="187">
        <v>335280</v>
      </c>
      <c r="T19" s="187"/>
      <c r="U19" s="288">
        <v>924600</v>
      </c>
      <c r="V19" s="263">
        <f t="shared" si="0"/>
        <v>11270440</v>
      </c>
      <c r="W19" s="223">
        <v>199810</v>
      </c>
      <c r="X19" s="184"/>
      <c r="Y19" s="184">
        <v>250000</v>
      </c>
      <c r="Z19" s="184">
        <v>364000</v>
      </c>
      <c r="AA19" s="184">
        <v>250000</v>
      </c>
      <c r="AB19" s="184">
        <v>84140</v>
      </c>
      <c r="AC19" s="184"/>
      <c r="AD19" s="230">
        <f t="shared" si="4"/>
        <v>16090650</v>
      </c>
      <c r="AE19" s="268"/>
      <c r="AF19" s="188"/>
      <c r="AG19" s="230">
        <f t="shared" si="5"/>
        <v>0</v>
      </c>
      <c r="AH19" s="278">
        <v>2259440</v>
      </c>
      <c r="AI19" s="193">
        <v>119440</v>
      </c>
      <c r="AJ19" s="193">
        <v>118120</v>
      </c>
      <c r="AK19" s="193">
        <v>27000</v>
      </c>
      <c r="AL19" s="193">
        <v>486200</v>
      </c>
      <c r="AM19" s="193">
        <v>764890</v>
      </c>
      <c r="AN19" s="193">
        <v>424610</v>
      </c>
      <c r="AO19" s="193"/>
      <c r="AP19" s="193">
        <v>389770</v>
      </c>
      <c r="AQ19" s="193"/>
      <c r="AR19" s="193"/>
      <c r="AS19" s="193"/>
      <c r="AT19" s="230">
        <f t="shared" si="6"/>
        <v>4589470</v>
      </c>
    </row>
    <row r="20" spans="1:46">
      <c r="A20" s="504">
        <v>43077</v>
      </c>
      <c r="B20" s="505" t="s">
        <v>100</v>
      </c>
      <c r="C20" s="232" t="str">
        <f t="shared" ref="C20" si="19">IF(TRIM(A20)="","",$C$74)</f>
        <v>인원</v>
      </c>
      <c r="D20" s="237"/>
      <c r="E20" s="218"/>
      <c r="F20" s="184"/>
      <c r="G20" s="184"/>
      <c r="H20" s="229">
        <f t="shared" si="1"/>
        <v>0</v>
      </c>
      <c r="I20" s="218">
        <v>51</v>
      </c>
      <c r="J20" s="184">
        <v>4</v>
      </c>
      <c r="K20" s="184">
        <v>2</v>
      </c>
      <c r="L20" s="184">
        <v>4</v>
      </c>
      <c r="M20" s="212">
        <v>55</v>
      </c>
      <c r="N20" s="218">
        <v>35</v>
      </c>
      <c r="O20" s="184">
        <v>34</v>
      </c>
      <c r="P20" s="184">
        <v>7</v>
      </c>
      <c r="Q20" s="184">
        <v>55</v>
      </c>
      <c r="R20" s="184"/>
      <c r="S20" s="184">
        <v>4</v>
      </c>
      <c r="T20" s="184">
        <v>10</v>
      </c>
      <c r="U20" s="287">
        <v>59</v>
      </c>
      <c r="V20" s="229">
        <f t="shared" si="0"/>
        <v>204</v>
      </c>
      <c r="W20" s="223">
        <v>8</v>
      </c>
      <c r="X20" s="184"/>
      <c r="Y20" s="184">
        <v>4</v>
      </c>
      <c r="Z20" s="184">
        <v>31</v>
      </c>
      <c r="AA20" s="184"/>
      <c r="AB20" s="184">
        <v>13</v>
      </c>
      <c r="AC20" s="184"/>
      <c r="AD20" s="229">
        <f t="shared" si="4"/>
        <v>376</v>
      </c>
      <c r="AE20" s="269"/>
      <c r="AF20" s="185"/>
      <c r="AG20" s="229">
        <f t="shared" si="5"/>
        <v>0</v>
      </c>
      <c r="AH20" s="277">
        <v>109</v>
      </c>
      <c r="AI20" s="192">
        <v>5</v>
      </c>
      <c r="AJ20" s="192">
        <v>8</v>
      </c>
      <c r="AK20" s="192">
        <v>3</v>
      </c>
      <c r="AL20" s="192">
        <v>115</v>
      </c>
      <c r="AM20" s="192">
        <v>49</v>
      </c>
      <c r="AN20" s="192">
        <v>14</v>
      </c>
      <c r="AO20" s="192">
        <v>1</v>
      </c>
      <c r="AP20" s="192">
        <v>7</v>
      </c>
      <c r="AQ20" s="192"/>
      <c r="AR20" s="192"/>
      <c r="AS20" s="192"/>
      <c r="AT20" s="229">
        <f t="shared" si="6"/>
        <v>311</v>
      </c>
    </row>
    <row r="21" spans="1:46">
      <c r="A21" s="506"/>
      <c r="B21" s="507"/>
      <c r="C21" s="232" t="str">
        <f>IF(TRIM(C20)="","",$C$75)</f>
        <v>매출</v>
      </c>
      <c r="D21" s="237"/>
      <c r="E21" s="224"/>
      <c r="F21" s="186"/>
      <c r="G21" s="186"/>
      <c r="H21" s="230">
        <f t="shared" si="1"/>
        <v>0</v>
      </c>
      <c r="I21" s="218">
        <v>1889040</v>
      </c>
      <c r="J21" s="184">
        <v>254100</v>
      </c>
      <c r="K21" s="184">
        <v>34310</v>
      </c>
      <c r="L21" s="184">
        <v>89430</v>
      </c>
      <c r="M21" s="212">
        <v>386300</v>
      </c>
      <c r="N21" s="217">
        <v>2371600</v>
      </c>
      <c r="O21" s="187">
        <v>4683840</v>
      </c>
      <c r="P21" s="187">
        <v>358610</v>
      </c>
      <c r="Q21" s="187">
        <v>386300</v>
      </c>
      <c r="R21" s="187"/>
      <c r="S21" s="187">
        <v>530560</v>
      </c>
      <c r="T21" s="187">
        <v>807100</v>
      </c>
      <c r="U21" s="288">
        <v>790600</v>
      </c>
      <c r="V21" s="263">
        <f t="shared" si="0"/>
        <v>9928610</v>
      </c>
      <c r="W21" s="223">
        <v>234620</v>
      </c>
      <c r="X21" s="184"/>
      <c r="Y21" s="184">
        <v>156000</v>
      </c>
      <c r="Z21" s="184">
        <v>3550000</v>
      </c>
      <c r="AA21" s="184"/>
      <c r="AB21" s="184">
        <v>296230</v>
      </c>
      <c r="AC21" s="184"/>
      <c r="AD21" s="230">
        <f t="shared" si="4"/>
        <v>16818640</v>
      </c>
      <c r="AE21" s="268"/>
      <c r="AF21" s="188"/>
      <c r="AG21" s="230">
        <f t="shared" si="5"/>
        <v>0</v>
      </c>
      <c r="AH21" s="278">
        <v>4037360</v>
      </c>
      <c r="AI21" s="193">
        <v>313820</v>
      </c>
      <c r="AJ21" s="193">
        <v>102930</v>
      </c>
      <c r="AK21" s="193">
        <v>74810</v>
      </c>
      <c r="AL21" s="193">
        <v>800900</v>
      </c>
      <c r="AM21" s="193">
        <v>1894390</v>
      </c>
      <c r="AN21" s="193">
        <v>553090</v>
      </c>
      <c r="AO21" s="193"/>
      <c r="AP21" s="193">
        <v>343590</v>
      </c>
      <c r="AQ21" s="193"/>
      <c r="AR21" s="193"/>
      <c r="AS21" s="193"/>
      <c r="AT21" s="230">
        <f t="shared" si="6"/>
        <v>8120890</v>
      </c>
    </row>
    <row r="22" spans="1:46">
      <c r="A22" s="504">
        <v>43078</v>
      </c>
      <c r="B22" s="503" t="str">
        <f t="shared" ref="B22" si="20">IF(TRIM(A22)="","","(" &amp; MID("일월화수목금토",WEEKDAY(A22),1) &amp; ")")</f>
        <v>(토)</v>
      </c>
      <c r="C22" s="232" t="str">
        <f>IF(TRIM(A22)="","",$C$74)</f>
        <v>인원</v>
      </c>
      <c r="D22" s="237"/>
      <c r="E22" s="218"/>
      <c r="F22" s="184"/>
      <c r="G22" s="184"/>
      <c r="H22" s="229">
        <f t="shared" si="1"/>
        <v>0</v>
      </c>
      <c r="I22" s="218"/>
      <c r="J22" s="184"/>
      <c r="K22" s="184"/>
      <c r="L22" s="184"/>
      <c r="M22" s="212"/>
      <c r="N22" s="218"/>
      <c r="O22" s="184"/>
      <c r="P22" s="184"/>
      <c r="Q22" s="184"/>
      <c r="R22" s="184"/>
      <c r="S22" s="184"/>
      <c r="T22" s="184"/>
      <c r="U22" s="287"/>
      <c r="V22" s="229">
        <f t="shared" si="0"/>
        <v>0</v>
      </c>
      <c r="W22" s="223"/>
      <c r="X22" s="184"/>
      <c r="Y22" s="184"/>
      <c r="Z22" s="184"/>
      <c r="AA22" s="184"/>
      <c r="AB22" s="184"/>
      <c r="AC22" s="184"/>
      <c r="AD22" s="229">
        <f t="shared" si="4"/>
        <v>0</v>
      </c>
      <c r="AE22" s="269"/>
      <c r="AF22" s="185"/>
      <c r="AG22" s="229">
        <f t="shared" si="5"/>
        <v>0</v>
      </c>
      <c r="AH22" s="279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229">
        <f t="shared" si="6"/>
        <v>0</v>
      </c>
    </row>
    <row r="23" spans="1:46">
      <c r="A23" s="506"/>
      <c r="B23" s="503"/>
      <c r="C23" s="232" t="str">
        <f>IF(TRIM(C22)="","",$C$75)</f>
        <v>매출</v>
      </c>
      <c r="D23" s="237"/>
      <c r="E23" s="224"/>
      <c r="F23" s="186"/>
      <c r="G23" s="186"/>
      <c r="H23" s="230">
        <f t="shared" si="1"/>
        <v>0</v>
      </c>
      <c r="I23" s="218"/>
      <c r="J23" s="184"/>
      <c r="K23" s="184"/>
      <c r="L23" s="184"/>
      <c r="M23" s="212"/>
      <c r="N23" s="217"/>
      <c r="O23" s="187"/>
      <c r="P23" s="187"/>
      <c r="Q23" s="187"/>
      <c r="R23" s="187"/>
      <c r="S23" s="187"/>
      <c r="T23" s="187"/>
      <c r="U23" s="288"/>
      <c r="V23" s="263">
        <f t="shared" si="0"/>
        <v>0</v>
      </c>
      <c r="W23" s="223"/>
      <c r="X23" s="184"/>
      <c r="Y23" s="184"/>
      <c r="Z23" s="184"/>
      <c r="AA23" s="184"/>
      <c r="AB23" s="184"/>
      <c r="AC23" s="184"/>
      <c r="AD23" s="230">
        <f t="shared" si="4"/>
        <v>0</v>
      </c>
      <c r="AE23" s="268"/>
      <c r="AF23" s="188"/>
      <c r="AG23" s="230">
        <f t="shared" si="5"/>
        <v>0</v>
      </c>
      <c r="AH23" s="280"/>
      <c r="AI23" s="194"/>
      <c r="AJ23" s="1"/>
      <c r="AK23" s="194"/>
      <c r="AL23" s="195"/>
      <c r="AM23" s="1"/>
      <c r="AN23" s="1"/>
      <c r="AO23" s="1"/>
      <c r="AP23" s="1"/>
      <c r="AQ23" s="1"/>
      <c r="AR23" s="1"/>
      <c r="AS23" s="1"/>
      <c r="AT23" s="230">
        <f t="shared" si="6"/>
        <v>0</v>
      </c>
    </row>
    <row r="24" spans="1:46">
      <c r="A24" s="504">
        <v>43079</v>
      </c>
      <c r="B24" s="505" t="s">
        <v>137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/>
      <c r="J24" s="184"/>
      <c r="K24" s="184"/>
      <c r="L24" s="184"/>
      <c r="M24" s="212"/>
      <c r="N24" s="217"/>
      <c r="O24" s="187"/>
      <c r="P24" s="187"/>
      <c r="Q24" s="187"/>
      <c r="R24" s="187"/>
      <c r="S24" s="187"/>
      <c r="T24" s="187"/>
      <c r="U24" s="288"/>
      <c r="V24" s="263"/>
      <c r="W24" s="223"/>
      <c r="X24" s="184"/>
      <c r="Y24" s="184"/>
      <c r="Z24" s="184"/>
      <c r="AA24" s="184"/>
      <c r="AB24" s="184"/>
      <c r="AC24" s="184"/>
      <c r="AD24" s="360"/>
      <c r="AE24" s="268"/>
      <c r="AF24" s="188"/>
      <c r="AG24" s="360"/>
      <c r="AH24" s="280"/>
      <c r="AI24" s="194"/>
      <c r="AJ24" s="1"/>
      <c r="AK24" s="194"/>
      <c r="AL24" s="195"/>
      <c r="AM24" s="1"/>
      <c r="AN24" s="1"/>
      <c r="AO24" s="1"/>
      <c r="AP24" s="1"/>
      <c r="AQ24" s="1"/>
      <c r="AR24" s="1"/>
      <c r="AS24" s="1"/>
      <c r="AT24" s="360"/>
    </row>
    <row r="25" spans="1:46">
      <c r="A25" s="506"/>
      <c r="B25" s="507"/>
      <c r="C25" s="232" t="str">
        <f>IF(TRIM(C24)="","",$C$75)</f>
        <v>매출</v>
      </c>
      <c r="D25" s="237"/>
      <c r="E25" s="224"/>
      <c r="F25" s="186"/>
      <c r="G25" s="186"/>
      <c r="H25" s="360"/>
      <c r="I25" s="218"/>
      <c r="J25" s="184"/>
      <c r="K25" s="184"/>
      <c r="L25" s="184"/>
      <c r="M25" s="212"/>
      <c r="N25" s="217"/>
      <c r="O25" s="187"/>
      <c r="P25" s="187"/>
      <c r="Q25" s="187"/>
      <c r="R25" s="187"/>
      <c r="S25" s="187"/>
      <c r="T25" s="187"/>
      <c r="U25" s="288"/>
      <c r="V25" s="263"/>
      <c r="W25" s="223"/>
      <c r="X25" s="184"/>
      <c r="Y25" s="184"/>
      <c r="Z25" s="184"/>
      <c r="AA25" s="184"/>
      <c r="AB25" s="184"/>
      <c r="AC25" s="184"/>
      <c r="AD25" s="360"/>
      <c r="AE25" s="268"/>
      <c r="AF25" s="188"/>
      <c r="AG25" s="360"/>
      <c r="AH25" s="280"/>
      <c r="AI25" s="194"/>
      <c r="AJ25" s="1"/>
      <c r="AK25" s="194"/>
      <c r="AL25" s="195"/>
      <c r="AM25" s="1"/>
      <c r="AN25" s="1"/>
      <c r="AO25" s="1"/>
      <c r="AP25" s="1"/>
      <c r="AQ25" s="1"/>
      <c r="AR25" s="1"/>
      <c r="AS25" s="1"/>
      <c r="AT25" s="360"/>
    </row>
    <row r="26" spans="1:46">
      <c r="A26" s="502">
        <v>43080</v>
      </c>
      <c r="B26" s="503" t="str">
        <f t="shared" ref="B26" si="21">IF(TRIM(A26)="","","(" &amp; MID("일월화수목금토",WEEKDAY(A26),1) &amp; ")")</f>
        <v>(월)</v>
      </c>
      <c r="C26" s="232" t="str">
        <f t="shared" ref="C26" si="22">IF(TRIM(A26)="","",$C$74)</f>
        <v>인원</v>
      </c>
      <c r="D26" s="237"/>
      <c r="E26" s="218"/>
      <c r="F26" s="184"/>
      <c r="G26" s="184"/>
      <c r="H26" s="229">
        <f t="shared" si="1"/>
        <v>0</v>
      </c>
      <c r="I26" s="218">
        <v>62</v>
      </c>
      <c r="J26" s="184">
        <v>4</v>
      </c>
      <c r="K26" s="184"/>
      <c r="L26" s="184">
        <v>4</v>
      </c>
      <c r="M26" s="212">
        <v>59</v>
      </c>
      <c r="N26" s="218">
        <v>43</v>
      </c>
      <c r="O26" s="184">
        <v>20</v>
      </c>
      <c r="P26" s="184">
        <v>7</v>
      </c>
      <c r="Q26" s="184">
        <v>56</v>
      </c>
      <c r="R26" s="184"/>
      <c r="S26" s="184">
        <v>3</v>
      </c>
      <c r="T26" s="184">
        <v>10</v>
      </c>
      <c r="U26" s="287">
        <v>57</v>
      </c>
      <c r="V26" s="229">
        <f t="shared" si="0"/>
        <v>196</v>
      </c>
      <c r="W26" s="223"/>
      <c r="X26" s="184"/>
      <c r="Y26" s="184">
        <v>6</v>
      </c>
      <c r="Z26" s="184">
        <v>25</v>
      </c>
      <c r="AA26" s="184"/>
      <c r="AB26" s="184">
        <v>2</v>
      </c>
      <c r="AC26" s="184"/>
      <c r="AD26" s="229">
        <f t="shared" si="4"/>
        <v>358</v>
      </c>
      <c r="AE26" s="269"/>
      <c r="AF26" s="185"/>
      <c r="AG26" s="229">
        <f t="shared" si="5"/>
        <v>0</v>
      </c>
      <c r="AH26" s="281">
        <v>99</v>
      </c>
      <c r="AI26" s="194">
        <v>2</v>
      </c>
      <c r="AJ26" s="1">
        <v>10</v>
      </c>
      <c r="AK26" s="1">
        <v>6</v>
      </c>
      <c r="AL26" s="1">
        <v>97</v>
      </c>
      <c r="AM26" s="1">
        <v>39</v>
      </c>
      <c r="AN26" s="1">
        <v>18</v>
      </c>
      <c r="AO26" s="1"/>
      <c r="AP26" s="1">
        <v>10</v>
      </c>
      <c r="AQ26" s="1"/>
      <c r="AR26" s="1"/>
      <c r="AS26" s="1"/>
      <c r="AT26" s="229">
        <f t="shared" si="6"/>
        <v>281</v>
      </c>
    </row>
    <row r="27" spans="1:46">
      <c r="A27" s="502"/>
      <c r="B27" s="503"/>
      <c r="C27" s="232" t="str">
        <f t="shared" ref="C27" si="23">IF(TRIM(C26)="","",$C$75)</f>
        <v>매출</v>
      </c>
      <c r="D27" s="237"/>
      <c r="E27" s="224"/>
      <c r="F27" s="186"/>
      <c r="G27" s="186"/>
      <c r="H27" s="230">
        <f t="shared" si="1"/>
        <v>0</v>
      </c>
      <c r="I27" s="218">
        <v>2296480</v>
      </c>
      <c r="J27" s="184">
        <v>218600</v>
      </c>
      <c r="K27" s="184"/>
      <c r="L27" s="184">
        <v>87000</v>
      </c>
      <c r="M27" s="212">
        <v>413740</v>
      </c>
      <c r="N27" s="217">
        <v>2913680</v>
      </c>
      <c r="O27" s="187">
        <v>2755200</v>
      </c>
      <c r="P27" s="187">
        <v>358610</v>
      </c>
      <c r="Q27" s="187">
        <v>2250080</v>
      </c>
      <c r="R27" s="187"/>
      <c r="S27" s="187">
        <v>432920</v>
      </c>
      <c r="T27" s="187">
        <v>807100</v>
      </c>
      <c r="U27" s="288">
        <v>763800</v>
      </c>
      <c r="V27" s="263">
        <f t="shared" si="0"/>
        <v>10281390</v>
      </c>
      <c r="W27" s="223"/>
      <c r="X27" s="184"/>
      <c r="Y27" s="184">
        <v>642760</v>
      </c>
      <c r="Z27" s="184">
        <v>2920000</v>
      </c>
      <c r="AA27" s="184"/>
      <c r="AB27" s="184">
        <v>34560</v>
      </c>
      <c r="AC27" s="184"/>
      <c r="AD27" s="230">
        <f t="shared" si="4"/>
        <v>16894530</v>
      </c>
      <c r="AE27" s="268"/>
      <c r="AF27" s="188"/>
      <c r="AG27" s="230">
        <f t="shared" si="5"/>
        <v>0</v>
      </c>
      <c r="AH27" s="280">
        <v>3666960</v>
      </c>
      <c r="AI27" s="194">
        <v>78880</v>
      </c>
      <c r="AJ27" s="1">
        <v>152430</v>
      </c>
      <c r="AK27" s="194">
        <v>135880</v>
      </c>
      <c r="AL27" s="195">
        <v>665420</v>
      </c>
      <c r="AM27" s="194">
        <v>1718969</v>
      </c>
      <c r="AN27" s="194">
        <v>714520</v>
      </c>
      <c r="AO27" s="1"/>
      <c r="AP27" s="194">
        <v>562020</v>
      </c>
      <c r="AQ27" s="1"/>
      <c r="AR27" s="1"/>
      <c r="AS27" s="1"/>
      <c r="AT27" s="230">
        <f t="shared" si="6"/>
        <v>7695079</v>
      </c>
    </row>
    <row r="28" spans="1:46">
      <c r="A28" s="502">
        <f t="shared" ref="A28" si="24">IF(TRIM(A26)="","",IF(DATE(YEAR(A26),MONTH(A26)+1,1)&lt;=IF(WEEKDAY(A26+1)=7,A26+3,A26+1),"",IF(WEEKDAY(A26+1)=7,A26+3,A26+1)))</f>
        <v>43081</v>
      </c>
      <c r="B28" s="503" t="str">
        <f t="shared" ref="B28" si="25">IF(TRIM(A28)="","","(" &amp; MID("일월화수목금토",WEEKDAY(A28),1) &amp; ")")</f>
        <v>(화)</v>
      </c>
      <c r="C28" s="232" t="str">
        <f t="shared" ref="C28" si="26">IF(TRIM(A28)="","",$C$74)</f>
        <v>인원</v>
      </c>
      <c r="D28" s="237"/>
      <c r="E28" s="218"/>
      <c r="F28" s="184"/>
      <c r="G28" s="184"/>
      <c r="H28" s="229">
        <f t="shared" si="1"/>
        <v>0</v>
      </c>
      <c r="I28" s="218">
        <v>52</v>
      </c>
      <c r="J28" s="184">
        <v>6</v>
      </c>
      <c r="K28" s="184"/>
      <c r="L28" s="184">
        <v>2</v>
      </c>
      <c r="M28" s="212">
        <v>55</v>
      </c>
      <c r="N28" s="218">
        <v>33</v>
      </c>
      <c r="O28" s="184">
        <v>30</v>
      </c>
      <c r="P28" s="184"/>
      <c r="Q28" s="184">
        <v>51</v>
      </c>
      <c r="R28" s="184"/>
      <c r="S28" s="184">
        <v>4</v>
      </c>
      <c r="T28" s="184">
        <v>9</v>
      </c>
      <c r="U28" s="287">
        <v>54</v>
      </c>
      <c r="V28" s="229">
        <f t="shared" si="0"/>
        <v>181</v>
      </c>
      <c r="W28" s="223">
        <v>1</v>
      </c>
      <c r="X28" s="184"/>
      <c r="Y28" s="184">
        <v>4</v>
      </c>
      <c r="Z28" s="184">
        <v>27</v>
      </c>
      <c r="AA28" s="184"/>
      <c r="AB28" s="184">
        <v>12</v>
      </c>
      <c r="AC28" s="184"/>
      <c r="AD28" s="229">
        <f t="shared" si="4"/>
        <v>340</v>
      </c>
      <c r="AE28" s="269"/>
      <c r="AF28" s="185"/>
      <c r="AG28" s="229">
        <f t="shared" si="5"/>
        <v>0</v>
      </c>
      <c r="AH28" s="281">
        <v>77</v>
      </c>
      <c r="AI28" s="1"/>
      <c r="AJ28" s="1">
        <v>6</v>
      </c>
      <c r="AK28" s="1"/>
      <c r="AL28" s="1">
        <v>79</v>
      </c>
      <c r="AM28" s="1">
        <v>21</v>
      </c>
      <c r="AN28" s="1">
        <v>5</v>
      </c>
      <c r="AO28" s="1">
        <v>2</v>
      </c>
      <c r="AP28" s="1">
        <v>10</v>
      </c>
      <c r="AQ28" s="1"/>
      <c r="AR28" s="1"/>
      <c r="AS28" s="1"/>
      <c r="AT28" s="229">
        <f t="shared" si="6"/>
        <v>200</v>
      </c>
    </row>
    <row r="29" spans="1:46">
      <c r="A29" s="502"/>
      <c r="B29" s="503"/>
      <c r="C29" s="232" t="str">
        <f t="shared" ref="C29" si="27">IF(TRIM(C28)="","",$C$75)</f>
        <v>매출</v>
      </c>
      <c r="D29" s="237"/>
      <c r="E29" s="224"/>
      <c r="F29" s="186"/>
      <c r="G29" s="186"/>
      <c r="H29" s="230">
        <f t="shared" si="1"/>
        <v>0</v>
      </c>
      <c r="I29" s="218">
        <v>1926080</v>
      </c>
      <c r="J29" s="184">
        <v>353260</v>
      </c>
      <c r="K29" s="184"/>
      <c r="L29" s="184">
        <v>45300</v>
      </c>
      <c r="M29" s="212">
        <v>389300</v>
      </c>
      <c r="N29" s="217">
        <v>2236080</v>
      </c>
      <c r="O29" s="187">
        <v>4132800</v>
      </c>
      <c r="P29" s="187"/>
      <c r="Q29" s="187">
        <v>2049180</v>
      </c>
      <c r="R29" s="187"/>
      <c r="S29" s="187">
        <v>640680</v>
      </c>
      <c r="T29" s="187">
        <v>726390</v>
      </c>
      <c r="U29" s="288">
        <v>723600</v>
      </c>
      <c r="V29" s="263">
        <f t="shared" si="0"/>
        <v>10508730</v>
      </c>
      <c r="W29" s="223">
        <v>34180</v>
      </c>
      <c r="X29" s="184"/>
      <c r="Y29" s="184">
        <v>340000</v>
      </c>
      <c r="Z29" s="184">
        <v>3150000</v>
      </c>
      <c r="AA29" s="184"/>
      <c r="AB29" s="184">
        <v>289110</v>
      </c>
      <c r="AC29" s="184"/>
      <c r="AD29" s="230">
        <f t="shared" si="4"/>
        <v>17035960</v>
      </c>
      <c r="AE29" s="268"/>
      <c r="AF29" s="343"/>
      <c r="AG29" s="230">
        <f t="shared" si="5"/>
        <v>0</v>
      </c>
      <c r="AH29" s="280">
        <v>2852080</v>
      </c>
      <c r="AI29" s="194"/>
      <c r="AJ29" s="195">
        <v>99000</v>
      </c>
      <c r="AK29" s="194"/>
      <c r="AL29" s="194">
        <v>547940</v>
      </c>
      <c r="AM29" s="195">
        <v>1126130</v>
      </c>
      <c r="AN29" s="195">
        <v>154180</v>
      </c>
      <c r="AO29" s="57"/>
      <c r="AP29" s="195">
        <v>548290</v>
      </c>
      <c r="AQ29" s="1"/>
      <c r="AR29" s="1"/>
      <c r="AS29" s="1"/>
      <c r="AT29" s="230">
        <f t="shared" si="6"/>
        <v>5327620</v>
      </c>
    </row>
    <row r="30" spans="1:46">
      <c r="A30" s="502">
        <f t="shared" ref="A30" si="28">IF(TRIM(A28)="","",IF(DATE(YEAR(A28),MONTH(A28)+1,1)&lt;=IF(WEEKDAY(A28+1)=7,A28+3,A28+1),"",IF(WEEKDAY(A28+1)=7,A28+3,A28+1)))</f>
        <v>43082</v>
      </c>
      <c r="B30" s="503" t="str">
        <f t="shared" ref="B30" si="29">IF(TRIM(A30)="","","(" &amp; MID("일월화수목금토",WEEKDAY(A30),1) &amp; ")")</f>
        <v>(수)</v>
      </c>
      <c r="C30" s="232" t="str">
        <f t="shared" ref="C30" si="30">IF(TRIM(A30)="","",$C$74)</f>
        <v>인원</v>
      </c>
      <c r="D30" s="237"/>
      <c r="E30" s="218"/>
      <c r="F30" s="184"/>
      <c r="G30" s="184"/>
      <c r="H30" s="229">
        <f t="shared" si="1"/>
        <v>0</v>
      </c>
      <c r="I30" s="218">
        <v>53</v>
      </c>
      <c r="J30" s="184">
        <v>9</v>
      </c>
      <c r="K30" s="184"/>
      <c r="L30" s="184">
        <v>5</v>
      </c>
      <c r="M30" s="212">
        <v>56</v>
      </c>
      <c r="N30" s="218">
        <v>35</v>
      </c>
      <c r="O30" s="184">
        <v>29</v>
      </c>
      <c r="P30" s="184">
        <v>5</v>
      </c>
      <c r="Q30" s="184">
        <v>47</v>
      </c>
      <c r="R30" s="184"/>
      <c r="S30" s="184">
        <v>3</v>
      </c>
      <c r="T30" s="184">
        <v>7</v>
      </c>
      <c r="U30" s="287">
        <v>53</v>
      </c>
      <c r="V30" s="229">
        <f t="shared" si="0"/>
        <v>179</v>
      </c>
      <c r="W30" s="223">
        <v>8</v>
      </c>
      <c r="X30" s="184"/>
      <c r="Y30" s="184">
        <v>6</v>
      </c>
      <c r="Z30" s="184">
        <v>25</v>
      </c>
      <c r="AA30" s="184">
        <v>2</v>
      </c>
      <c r="AB30" s="184">
        <v>0</v>
      </c>
      <c r="AC30" s="184"/>
      <c r="AD30" s="229">
        <f t="shared" si="4"/>
        <v>343</v>
      </c>
      <c r="AE30" s="269"/>
      <c r="AF30" s="185"/>
      <c r="AG30" s="229">
        <f t="shared" si="5"/>
        <v>0</v>
      </c>
      <c r="AH30" s="281">
        <v>86</v>
      </c>
      <c r="AI30" s="1">
        <v>2</v>
      </c>
      <c r="AJ30" s="1">
        <v>7</v>
      </c>
      <c r="AK30" s="1">
        <v>5</v>
      </c>
      <c r="AL30" s="1">
        <v>88</v>
      </c>
      <c r="AM30" s="1">
        <v>20</v>
      </c>
      <c r="AN30" s="1">
        <v>1</v>
      </c>
      <c r="AO30" s="1">
        <v>13</v>
      </c>
      <c r="AP30" s="1">
        <v>20</v>
      </c>
      <c r="AQ30" s="1"/>
      <c r="AR30" s="1"/>
      <c r="AS30" s="1"/>
      <c r="AT30" s="229">
        <f t="shared" si="6"/>
        <v>242</v>
      </c>
    </row>
    <row r="31" spans="1:46">
      <c r="A31" s="502"/>
      <c r="B31" s="503"/>
      <c r="C31" s="232" t="str">
        <f t="shared" ref="C31" si="31">IF(TRIM(C30)="","",$C$75)</f>
        <v>매출</v>
      </c>
      <c r="D31" s="237"/>
      <c r="E31" s="224"/>
      <c r="F31" s="186"/>
      <c r="G31" s="186"/>
      <c r="H31" s="230">
        <f t="shared" si="1"/>
        <v>0</v>
      </c>
      <c r="I31" s="218">
        <v>1963120</v>
      </c>
      <c r="J31" s="184">
        <v>504680</v>
      </c>
      <c r="K31" s="184"/>
      <c r="L31" s="184">
        <v>108880</v>
      </c>
      <c r="M31" s="212">
        <v>399160</v>
      </c>
      <c r="N31" s="217">
        <v>2371600</v>
      </c>
      <c r="O31" s="187">
        <v>3995040</v>
      </c>
      <c r="P31" s="187">
        <v>256150</v>
      </c>
      <c r="Q31" s="187">
        <v>1888460</v>
      </c>
      <c r="R31" s="187"/>
      <c r="S31" s="187">
        <v>432920</v>
      </c>
      <c r="T31" s="187">
        <v>634260</v>
      </c>
      <c r="U31" s="288">
        <v>710200</v>
      </c>
      <c r="V31" s="263">
        <f t="shared" si="0"/>
        <v>10288630</v>
      </c>
      <c r="W31" s="223">
        <v>234620</v>
      </c>
      <c r="X31" s="184"/>
      <c r="Y31" s="184">
        <v>451000</v>
      </c>
      <c r="Z31" s="184">
        <v>2920000</v>
      </c>
      <c r="AA31" s="184">
        <v>250000</v>
      </c>
      <c r="AB31" s="184">
        <v>0</v>
      </c>
      <c r="AC31" s="184"/>
      <c r="AD31" s="230">
        <f t="shared" si="4"/>
        <v>17120090</v>
      </c>
      <c r="AE31" s="268"/>
      <c r="AF31" s="188"/>
      <c r="AG31" s="230">
        <f t="shared" si="5"/>
        <v>0</v>
      </c>
      <c r="AH31" s="280">
        <v>3185440</v>
      </c>
      <c r="AI31" s="194">
        <v>119440</v>
      </c>
      <c r="AJ31" s="194">
        <v>119430</v>
      </c>
      <c r="AK31" s="194">
        <v>101020</v>
      </c>
      <c r="AL31" s="194">
        <v>609680</v>
      </c>
      <c r="AM31" s="194">
        <v>982950</v>
      </c>
      <c r="AN31" s="194">
        <v>37310</v>
      </c>
      <c r="AO31" s="194"/>
      <c r="AP31" s="194">
        <v>1756470</v>
      </c>
      <c r="AQ31" s="1"/>
      <c r="AR31" s="1"/>
      <c r="AS31" s="1"/>
      <c r="AT31" s="230">
        <f t="shared" si="6"/>
        <v>6911740</v>
      </c>
    </row>
    <row r="32" spans="1:46" ht="15.75" customHeight="1">
      <c r="A32" s="502">
        <f t="shared" ref="A32" si="32">IF(TRIM(A30)="","",IF(DATE(YEAR(A30),MONTH(A30)+1,1)&lt;=IF(WEEKDAY(A30+1)=7,A30+3,A30+1),"",IF(WEEKDAY(A30+1)=7,A30+3,A30+1)))</f>
        <v>43083</v>
      </c>
      <c r="B32" s="503" t="str">
        <f t="shared" ref="B32" si="33">IF(TRIM(A32)="","","(" &amp; MID("일월화수목금토",WEEKDAY(A32),1) &amp; ")")</f>
        <v>(목)</v>
      </c>
      <c r="C32" s="232" t="str">
        <f t="shared" ref="C32" si="34">IF(TRIM(A32)="","",$C$74)</f>
        <v>인원</v>
      </c>
      <c r="D32" s="237"/>
      <c r="E32" s="218"/>
      <c r="F32" s="184"/>
      <c r="G32" s="184"/>
      <c r="H32" s="229">
        <f t="shared" si="1"/>
        <v>0</v>
      </c>
      <c r="I32" s="218">
        <v>45</v>
      </c>
      <c r="J32" s="184">
        <v>5</v>
      </c>
      <c r="K32" s="184"/>
      <c r="L32" s="184"/>
      <c r="M32" s="212">
        <v>48</v>
      </c>
      <c r="N32" s="218">
        <v>30</v>
      </c>
      <c r="O32" s="184">
        <v>36</v>
      </c>
      <c r="P32" s="184"/>
      <c r="Q32" s="184">
        <v>48</v>
      </c>
      <c r="R32" s="184"/>
      <c r="S32" s="184">
        <v>2</v>
      </c>
      <c r="T32" s="184">
        <v>8</v>
      </c>
      <c r="U32" s="287">
        <v>53</v>
      </c>
      <c r="V32" s="229">
        <f t="shared" si="0"/>
        <v>177</v>
      </c>
      <c r="W32" s="223">
        <v>27</v>
      </c>
      <c r="X32" s="184"/>
      <c r="Y32" s="184">
        <v>7</v>
      </c>
      <c r="Z32" s="184">
        <v>30</v>
      </c>
      <c r="AA32" s="184">
        <v>12</v>
      </c>
      <c r="AB32" s="184">
        <v>2</v>
      </c>
      <c r="AC32" s="184"/>
      <c r="AD32" s="229">
        <f t="shared" si="4"/>
        <v>353</v>
      </c>
      <c r="AE32" s="269"/>
      <c r="AF32" s="185"/>
      <c r="AG32" s="229">
        <f t="shared" si="5"/>
        <v>0</v>
      </c>
      <c r="AH32" s="281">
        <v>106</v>
      </c>
      <c r="AI32" s="1">
        <v>5</v>
      </c>
      <c r="AJ32" s="1">
        <v>10</v>
      </c>
      <c r="AK32" s="1">
        <v>3</v>
      </c>
      <c r="AL32" s="1">
        <v>112</v>
      </c>
      <c r="AM32" s="1">
        <v>23</v>
      </c>
      <c r="AN32" s="1">
        <v>8</v>
      </c>
      <c r="AO32" s="1">
        <v>44</v>
      </c>
      <c r="AP32" s="1">
        <v>49</v>
      </c>
      <c r="AQ32" s="1"/>
      <c r="AR32" s="1"/>
      <c r="AS32" s="1"/>
      <c r="AT32" s="229">
        <f t="shared" si="6"/>
        <v>360</v>
      </c>
    </row>
    <row r="33" spans="1:46">
      <c r="A33" s="502"/>
      <c r="B33" s="503"/>
      <c r="C33" s="232" t="str">
        <f t="shared" ref="C33" si="35">IF(TRIM(C32)="","",$C$75)</f>
        <v>매출</v>
      </c>
      <c r="D33" s="237"/>
      <c r="E33" s="224"/>
      <c r="F33" s="186"/>
      <c r="G33" s="186"/>
      <c r="H33" s="230">
        <f t="shared" si="1"/>
        <v>0</v>
      </c>
      <c r="I33" s="218">
        <v>1666800</v>
      </c>
      <c r="J33" s="184">
        <v>374700</v>
      </c>
      <c r="K33" s="184"/>
      <c r="L33" s="184"/>
      <c r="M33" s="212">
        <v>338280</v>
      </c>
      <c r="N33" s="217">
        <v>2032800</v>
      </c>
      <c r="O33" s="187">
        <v>4959360</v>
      </c>
      <c r="P33" s="187"/>
      <c r="Q33" s="187">
        <v>1928640</v>
      </c>
      <c r="R33" s="187"/>
      <c r="S33" s="187">
        <v>265280</v>
      </c>
      <c r="T33" s="187">
        <v>853550</v>
      </c>
      <c r="U33" s="288">
        <v>710200</v>
      </c>
      <c r="V33" s="263">
        <f t="shared" si="0"/>
        <v>10749830</v>
      </c>
      <c r="W33" s="223">
        <v>764430</v>
      </c>
      <c r="X33" s="184"/>
      <c r="Y33" s="184">
        <v>405000</v>
      </c>
      <c r="Z33" s="184">
        <v>3660000</v>
      </c>
      <c r="AA33" s="184">
        <v>1800000</v>
      </c>
      <c r="AB33" s="184">
        <v>47860</v>
      </c>
      <c r="AC33" s="184"/>
      <c r="AD33" s="230">
        <f t="shared" si="4"/>
        <v>19806900</v>
      </c>
      <c r="AE33" s="268"/>
      <c r="AF33" s="188"/>
      <c r="AG33" s="230">
        <f t="shared" si="5"/>
        <v>0</v>
      </c>
      <c r="AH33" s="280">
        <v>3926240</v>
      </c>
      <c r="AI33" s="194">
        <v>329040</v>
      </c>
      <c r="AJ33" s="365">
        <v>167620</v>
      </c>
      <c r="AK33" s="194">
        <v>59300</v>
      </c>
      <c r="AL33" s="195">
        <v>777320</v>
      </c>
      <c r="AM33" s="194">
        <v>1013970</v>
      </c>
      <c r="AN33" s="366">
        <v>205900</v>
      </c>
      <c r="AO33" s="1"/>
      <c r="AP33" s="364">
        <v>5575560</v>
      </c>
      <c r="AQ33" s="1"/>
      <c r="AR33" s="1"/>
      <c r="AS33" s="1"/>
      <c r="AT33" s="230">
        <f t="shared" si="6"/>
        <v>12054950</v>
      </c>
    </row>
    <row r="34" spans="1:46">
      <c r="A34" s="504">
        <v>43084</v>
      </c>
      <c r="B34" s="505" t="s">
        <v>100</v>
      </c>
      <c r="C34" s="232" t="str">
        <f>IF(TRIM(A34)="","",$C$74)</f>
        <v>인원</v>
      </c>
      <c r="D34" s="237"/>
      <c r="E34" s="218"/>
      <c r="F34" s="184"/>
      <c r="G34" s="184"/>
      <c r="H34" s="229">
        <f t="shared" si="1"/>
        <v>0</v>
      </c>
      <c r="I34" s="218">
        <v>51</v>
      </c>
      <c r="J34" s="184">
        <v>5</v>
      </c>
      <c r="K34" s="184">
        <v>1</v>
      </c>
      <c r="L34" s="184">
        <v>2</v>
      </c>
      <c r="M34" s="212">
        <v>55</v>
      </c>
      <c r="N34" s="218">
        <v>32</v>
      </c>
      <c r="O34" s="184">
        <v>34</v>
      </c>
      <c r="P34" s="184">
        <v>5</v>
      </c>
      <c r="Q34" s="184">
        <v>53</v>
      </c>
      <c r="R34" s="184"/>
      <c r="S34" s="184">
        <v>3</v>
      </c>
      <c r="T34" s="184">
        <v>10</v>
      </c>
      <c r="U34" s="184">
        <v>55</v>
      </c>
      <c r="V34" s="229">
        <f t="shared" si="0"/>
        <v>192</v>
      </c>
      <c r="W34" s="223">
        <v>6</v>
      </c>
      <c r="X34" s="184">
        <v>1</v>
      </c>
      <c r="Y34" s="184">
        <v>6</v>
      </c>
      <c r="Z34" s="184">
        <v>33</v>
      </c>
      <c r="AA34" s="184">
        <v>6</v>
      </c>
      <c r="AB34" s="184">
        <v>1</v>
      </c>
      <c r="AC34" s="184"/>
      <c r="AD34" s="229">
        <f t="shared" si="4"/>
        <v>359</v>
      </c>
      <c r="AE34" s="269"/>
      <c r="AF34" s="185"/>
      <c r="AG34" s="229">
        <f t="shared" si="5"/>
        <v>0</v>
      </c>
      <c r="AH34" s="277">
        <v>115</v>
      </c>
      <c r="AI34" s="192">
        <v>6</v>
      </c>
      <c r="AJ34" s="193">
        <v>29</v>
      </c>
      <c r="AK34" s="192">
        <v>10</v>
      </c>
      <c r="AL34" s="192">
        <v>122</v>
      </c>
      <c r="AM34" s="192">
        <v>49</v>
      </c>
      <c r="AN34" s="192">
        <v>4</v>
      </c>
      <c r="AO34" s="192">
        <v>58</v>
      </c>
      <c r="AP34" s="192">
        <v>64</v>
      </c>
      <c r="AQ34" s="192"/>
      <c r="AR34" s="192"/>
      <c r="AS34" s="192"/>
      <c r="AT34" s="229">
        <f t="shared" si="6"/>
        <v>457</v>
      </c>
    </row>
    <row r="35" spans="1:46">
      <c r="A35" s="506"/>
      <c r="B35" s="507"/>
      <c r="C35" s="232" t="str">
        <f>IF(TRIM(C34)="","",$C$75)</f>
        <v>매출</v>
      </c>
      <c r="D35" s="237"/>
      <c r="E35" s="224"/>
      <c r="F35" s="186"/>
      <c r="G35" s="186"/>
      <c r="H35" s="230">
        <f t="shared" si="1"/>
        <v>0</v>
      </c>
      <c r="I35" s="218">
        <v>1889040</v>
      </c>
      <c r="J35" s="184">
        <v>278760</v>
      </c>
      <c r="K35" s="184">
        <v>17810</v>
      </c>
      <c r="L35" s="184">
        <v>39000</v>
      </c>
      <c r="M35" s="212">
        <v>383300</v>
      </c>
      <c r="N35" s="217">
        <v>2507120</v>
      </c>
      <c r="O35" s="187">
        <v>4683840</v>
      </c>
      <c r="P35" s="187">
        <v>256150</v>
      </c>
      <c r="Q35" s="187">
        <v>2129540</v>
      </c>
      <c r="R35" s="187"/>
      <c r="S35" s="187">
        <v>502920</v>
      </c>
      <c r="T35" s="187">
        <v>876390</v>
      </c>
      <c r="U35" s="187">
        <v>737000</v>
      </c>
      <c r="V35" s="263">
        <f t="shared" si="0"/>
        <v>11692960</v>
      </c>
      <c r="W35" s="223">
        <v>179620</v>
      </c>
      <c r="X35" s="184">
        <v>140000</v>
      </c>
      <c r="Y35" s="184">
        <v>356000</v>
      </c>
      <c r="Z35" s="184">
        <v>3900000</v>
      </c>
      <c r="AA35" s="184">
        <v>991000</v>
      </c>
      <c r="AB35" s="184">
        <v>15570</v>
      </c>
      <c r="AC35" s="184"/>
      <c r="AD35" s="230">
        <f t="shared" si="4"/>
        <v>19883060</v>
      </c>
      <c r="AE35" s="268"/>
      <c r="AF35" s="188"/>
      <c r="AG35" s="230">
        <f t="shared" si="5"/>
        <v>0</v>
      </c>
      <c r="AH35" s="278">
        <v>6148640</v>
      </c>
      <c r="AI35" s="193">
        <v>338040</v>
      </c>
      <c r="AJ35" s="193">
        <v>482430</v>
      </c>
      <c r="AK35" s="193">
        <v>237000</v>
      </c>
      <c r="AL35" s="193">
        <v>851920</v>
      </c>
      <c r="AM35" s="193">
        <v>2147600</v>
      </c>
      <c r="AN35" s="193">
        <v>134180</v>
      </c>
      <c r="AO35" s="193"/>
      <c r="AP35" s="193">
        <v>7291580</v>
      </c>
      <c r="AQ35" s="193"/>
      <c r="AR35" s="193"/>
      <c r="AS35" s="193"/>
      <c r="AT35" s="230">
        <f t="shared" si="6"/>
        <v>17631390</v>
      </c>
    </row>
    <row r="36" spans="1:46">
      <c r="A36" s="504">
        <v>43085</v>
      </c>
      <c r="B36" s="505" t="s">
        <v>134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/>
      <c r="J36" s="184"/>
      <c r="K36" s="184"/>
      <c r="L36" s="184"/>
      <c r="M36" s="212"/>
      <c r="N36" s="217"/>
      <c r="O36" s="187"/>
      <c r="P36" s="187"/>
      <c r="Q36" s="187"/>
      <c r="R36" s="187"/>
      <c r="S36" s="187"/>
      <c r="T36" s="187"/>
      <c r="U36" s="187"/>
      <c r="V36" s="263"/>
      <c r="W36" s="223"/>
      <c r="X36" s="184"/>
      <c r="Y36" s="184"/>
      <c r="Z36" s="184"/>
      <c r="AA36" s="184"/>
      <c r="AB36" s="184"/>
      <c r="AC36" s="184"/>
      <c r="AD36" s="360"/>
      <c r="AE36" s="268"/>
      <c r="AF36" s="188"/>
      <c r="AG36" s="360"/>
      <c r="AH36" s="278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360"/>
    </row>
    <row r="37" spans="1:46">
      <c r="A37" s="506"/>
      <c r="B37" s="507"/>
      <c r="C37" s="232" t="str">
        <f>IF(TRIM(C36)="","",$C$75)</f>
        <v>매출</v>
      </c>
      <c r="D37" s="237"/>
      <c r="E37" s="224"/>
      <c r="F37" s="186"/>
      <c r="G37" s="186"/>
      <c r="H37" s="360"/>
      <c r="I37" s="218"/>
      <c r="J37" s="184"/>
      <c r="K37" s="184"/>
      <c r="L37" s="184"/>
      <c r="M37" s="212"/>
      <c r="N37" s="217"/>
      <c r="O37" s="187"/>
      <c r="P37" s="187"/>
      <c r="Q37" s="187"/>
      <c r="R37" s="187"/>
      <c r="S37" s="187"/>
      <c r="T37" s="187"/>
      <c r="U37" s="187"/>
      <c r="V37" s="263"/>
      <c r="W37" s="223"/>
      <c r="X37" s="184"/>
      <c r="Y37" s="184"/>
      <c r="Z37" s="184"/>
      <c r="AA37" s="184"/>
      <c r="AB37" s="184"/>
      <c r="AC37" s="184"/>
      <c r="AD37" s="360"/>
      <c r="AE37" s="268"/>
      <c r="AF37" s="188"/>
      <c r="AG37" s="360"/>
      <c r="AH37" s="278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360"/>
    </row>
    <row r="38" spans="1:46">
      <c r="A38" s="502">
        <v>43086</v>
      </c>
      <c r="B38" s="503" t="str">
        <f t="shared" ref="B38" si="36">IF(TRIM(A38)="","","(" &amp; MID("일월화수목금토",WEEKDAY(A38),1) &amp; ")")</f>
        <v>(일)</v>
      </c>
      <c r="C38" s="232" t="str">
        <f t="shared" ref="C38" si="37">IF(TRIM(A38)="","",$C$74)</f>
        <v>인원</v>
      </c>
      <c r="D38" s="237"/>
      <c r="E38" s="218"/>
      <c r="F38" s="184"/>
      <c r="G38" s="184"/>
      <c r="H38" s="229">
        <f t="shared" si="1"/>
        <v>0</v>
      </c>
      <c r="I38" s="218"/>
      <c r="J38" s="184"/>
      <c r="K38" s="184"/>
      <c r="L38" s="184"/>
      <c r="M38" s="212"/>
      <c r="N38" s="218"/>
      <c r="O38" s="184"/>
      <c r="P38" s="184"/>
      <c r="Q38" s="184"/>
      <c r="R38" s="184"/>
      <c r="S38" s="184"/>
      <c r="T38" s="184"/>
      <c r="U38" s="184"/>
      <c r="V38" s="229">
        <f t="shared" si="0"/>
        <v>0</v>
      </c>
      <c r="W38" s="223"/>
      <c r="X38" s="184"/>
      <c r="Y38" s="184"/>
      <c r="Z38" s="184"/>
      <c r="AA38" s="184"/>
      <c r="AB38" s="184"/>
      <c r="AC38" s="184"/>
      <c r="AD38" s="229">
        <f t="shared" si="4"/>
        <v>0</v>
      </c>
      <c r="AE38" s="269"/>
      <c r="AF38" s="185"/>
      <c r="AG38" s="229">
        <f t="shared" si="5"/>
        <v>0</v>
      </c>
      <c r="AH38" s="28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229">
        <f t="shared" si="6"/>
        <v>0</v>
      </c>
    </row>
    <row r="39" spans="1:46">
      <c r="A39" s="502"/>
      <c r="B39" s="503"/>
      <c r="C39" s="232" t="str">
        <f t="shared" ref="C39" si="38">IF(TRIM(C38)="","",$C$75)</f>
        <v>매출</v>
      </c>
      <c r="D39" s="237"/>
      <c r="E39" s="224"/>
      <c r="F39" s="186"/>
      <c r="G39" s="186"/>
      <c r="H39" s="230">
        <f t="shared" si="1"/>
        <v>0</v>
      </c>
      <c r="I39" s="218"/>
      <c r="J39" s="184"/>
      <c r="K39" s="184"/>
      <c r="L39" s="184"/>
      <c r="M39" s="212"/>
      <c r="N39" s="217"/>
      <c r="O39" s="187"/>
      <c r="P39" s="187"/>
      <c r="Q39" s="187"/>
      <c r="R39" s="187"/>
      <c r="S39" s="187"/>
      <c r="T39" s="187"/>
      <c r="U39" s="187"/>
      <c r="V39" s="263">
        <f t="shared" si="0"/>
        <v>0</v>
      </c>
      <c r="W39" s="223"/>
      <c r="X39" s="184"/>
      <c r="Y39" s="184"/>
      <c r="Z39" s="184"/>
      <c r="AA39" s="184"/>
      <c r="AB39" s="184"/>
      <c r="AC39" s="184"/>
      <c r="AD39" s="230">
        <f t="shared" si="4"/>
        <v>0</v>
      </c>
      <c r="AE39" s="268"/>
      <c r="AF39" s="188"/>
      <c r="AG39" s="230">
        <f t="shared" si="5"/>
        <v>0</v>
      </c>
      <c r="AH39" s="280"/>
      <c r="AI39" s="194"/>
      <c r="AJ39" s="1"/>
      <c r="AK39" s="1"/>
      <c r="AL39" s="195"/>
      <c r="AM39" s="1"/>
      <c r="AN39" s="1"/>
      <c r="AO39" s="1"/>
      <c r="AP39" s="1"/>
      <c r="AQ39" s="1"/>
      <c r="AR39" s="1"/>
      <c r="AS39" s="1"/>
      <c r="AT39" s="230">
        <f t="shared" si="6"/>
        <v>0</v>
      </c>
    </row>
    <row r="40" spans="1:46">
      <c r="A40" s="502">
        <f t="shared" ref="A40" si="39">IF(TRIM(A38)="","",IF(DATE(YEAR(A38),MONTH(A38)+1,1)&lt;=IF(WEEKDAY(A38+1)=7,A38+3,A38+1),"",IF(WEEKDAY(A38+1)=7,A38+3,A38+1)))</f>
        <v>43087</v>
      </c>
      <c r="B40" s="503" t="str">
        <f t="shared" ref="B40" si="40">IF(TRIM(A40)="","","(" &amp; MID("일월화수목금토",WEEKDAY(A40),1) &amp; ")")</f>
        <v>(월)</v>
      </c>
      <c r="C40" s="232" t="str">
        <f t="shared" ref="C40" si="41">IF(TRIM(A40)="","",$C$74)</f>
        <v>인원</v>
      </c>
      <c r="D40" s="237"/>
      <c r="E40" s="218"/>
      <c r="F40" s="184"/>
      <c r="G40" s="184"/>
      <c r="H40" s="229">
        <f t="shared" si="1"/>
        <v>0</v>
      </c>
      <c r="I40" s="218">
        <v>60</v>
      </c>
      <c r="J40" s="184">
        <v>3</v>
      </c>
      <c r="K40" s="184">
        <v>2</v>
      </c>
      <c r="L40" s="184">
        <v>1</v>
      </c>
      <c r="M40" s="212">
        <v>59</v>
      </c>
      <c r="N40" s="218">
        <v>30</v>
      </c>
      <c r="O40" s="184">
        <v>28</v>
      </c>
      <c r="P40" s="184">
        <v>4</v>
      </c>
      <c r="Q40" s="184">
        <v>55</v>
      </c>
      <c r="R40" s="184"/>
      <c r="S40" s="184">
        <v>2</v>
      </c>
      <c r="T40" s="184">
        <v>11</v>
      </c>
      <c r="U40" s="184">
        <v>54</v>
      </c>
      <c r="V40" s="229">
        <f t="shared" si="0"/>
        <v>184</v>
      </c>
      <c r="W40" s="223">
        <v>1</v>
      </c>
      <c r="X40" s="184"/>
      <c r="Y40" s="184">
        <v>4</v>
      </c>
      <c r="Z40" s="184">
        <v>30</v>
      </c>
      <c r="AA40" s="184"/>
      <c r="AB40" s="184">
        <v>1</v>
      </c>
      <c r="AC40" s="184"/>
      <c r="AD40" s="229">
        <f t="shared" si="4"/>
        <v>345</v>
      </c>
      <c r="AE40" s="269"/>
      <c r="AF40" s="185"/>
      <c r="AG40" s="229">
        <f t="shared" si="5"/>
        <v>0</v>
      </c>
      <c r="AH40" s="281">
        <v>92</v>
      </c>
      <c r="AI40" s="1">
        <v>7</v>
      </c>
      <c r="AJ40" s="1">
        <v>11</v>
      </c>
      <c r="AK40" s="1">
        <v>7</v>
      </c>
      <c r="AL40" s="1">
        <v>99</v>
      </c>
      <c r="AM40" s="1">
        <v>27</v>
      </c>
      <c r="AN40" s="1">
        <v>26</v>
      </c>
      <c r="AO40" s="1">
        <v>49</v>
      </c>
      <c r="AP40" s="1">
        <v>56</v>
      </c>
      <c r="AQ40" s="1"/>
      <c r="AR40" s="1"/>
      <c r="AS40" s="1"/>
      <c r="AT40" s="229">
        <f t="shared" si="6"/>
        <v>374</v>
      </c>
    </row>
    <row r="41" spans="1:46">
      <c r="A41" s="502"/>
      <c r="B41" s="503"/>
      <c r="C41" s="232" t="str">
        <f t="shared" ref="C41" si="42">IF(TRIM(C40)="","",$C$75)</f>
        <v>매출</v>
      </c>
      <c r="D41" s="237"/>
      <c r="E41" s="224"/>
      <c r="F41" s="186"/>
      <c r="G41" s="186"/>
      <c r="H41" s="230">
        <f t="shared" si="1"/>
        <v>0</v>
      </c>
      <c r="I41" s="218">
        <v>2222400</v>
      </c>
      <c r="J41" s="184">
        <v>194380</v>
      </c>
      <c r="K41" s="184">
        <v>33000</v>
      </c>
      <c r="L41" s="184">
        <v>26380</v>
      </c>
      <c r="M41" s="212">
        <v>410740</v>
      </c>
      <c r="N41" s="217">
        <v>2032800</v>
      </c>
      <c r="O41" s="187">
        <v>3857280</v>
      </c>
      <c r="P41" s="187">
        <v>204920</v>
      </c>
      <c r="Q41" s="187">
        <v>2209900</v>
      </c>
      <c r="R41" s="187"/>
      <c r="S41" s="187">
        <v>335280</v>
      </c>
      <c r="T41" s="187">
        <v>887810</v>
      </c>
      <c r="U41" s="187">
        <v>723600</v>
      </c>
      <c r="V41" s="263">
        <f t="shared" si="0"/>
        <v>10251590</v>
      </c>
      <c r="W41" s="223">
        <v>34810</v>
      </c>
      <c r="X41" s="184"/>
      <c r="Y41" s="184">
        <v>275000</v>
      </c>
      <c r="Z41" s="184">
        <v>3540000</v>
      </c>
      <c r="AA41" s="184"/>
      <c r="AB41" s="184">
        <v>15570</v>
      </c>
      <c r="AC41" s="184"/>
      <c r="AD41" s="230">
        <f t="shared" si="4"/>
        <v>17003870</v>
      </c>
      <c r="AE41" s="268"/>
      <c r="AF41" s="188"/>
      <c r="AG41" s="230">
        <f t="shared" si="5"/>
        <v>0</v>
      </c>
      <c r="AH41" s="280">
        <v>3407680</v>
      </c>
      <c r="AI41" s="194">
        <v>395360</v>
      </c>
      <c r="AJ41" s="195">
        <v>184120</v>
      </c>
      <c r="AK41" s="194">
        <v>156880</v>
      </c>
      <c r="AL41" s="195">
        <v>700140</v>
      </c>
      <c r="AM41" s="195">
        <v>1127500</v>
      </c>
      <c r="AN41" s="195">
        <v>937320</v>
      </c>
      <c r="AO41" s="1"/>
      <c r="AP41" s="195">
        <v>6243440</v>
      </c>
      <c r="AQ41" s="1"/>
      <c r="AR41" s="1"/>
      <c r="AS41" s="1"/>
      <c r="AT41" s="230">
        <f t="shared" si="6"/>
        <v>13152440</v>
      </c>
    </row>
    <row r="42" spans="1:46">
      <c r="A42" s="502">
        <f t="shared" ref="A42" si="43">IF(TRIM(A40)="","",IF(DATE(YEAR(A40),MONTH(A40)+1,1)&lt;=IF(WEEKDAY(A40+1)=7,A40+3,A40+1),"",IF(WEEKDAY(A40+1)=7,A40+3,A40+1)))</f>
        <v>43088</v>
      </c>
      <c r="B42" s="503" t="str">
        <f t="shared" ref="B42" si="44">IF(TRIM(A42)="","","(" &amp; MID("일월화수목금토",WEEKDAY(A42),1) &amp; ")")</f>
        <v>(화)</v>
      </c>
      <c r="C42" s="232" t="str">
        <f t="shared" ref="C42" si="45">IF(TRIM(A42)="","",$C$74)</f>
        <v>인원</v>
      </c>
      <c r="D42" s="237"/>
      <c r="E42" s="218"/>
      <c r="F42" s="184"/>
      <c r="G42" s="184"/>
      <c r="H42" s="229">
        <f t="shared" si="1"/>
        <v>0</v>
      </c>
      <c r="I42" s="218">
        <v>58</v>
      </c>
      <c r="J42" s="184">
        <v>7</v>
      </c>
      <c r="K42" s="184">
        <v>1</v>
      </c>
      <c r="L42" s="184"/>
      <c r="M42" s="212">
        <v>62</v>
      </c>
      <c r="N42" s="218">
        <v>31</v>
      </c>
      <c r="O42" s="184">
        <v>33</v>
      </c>
      <c r="P42" s="184"/>
      <c r="Q42" s="184">
        <v>54</v>
      </c>
      <c r="R42" s="184"/>
      <c r="S42" s="184">
        <v>4</v>
      </c>
      <c r="T42" s="184">
        <v>10</v>
      </c>
      <c r="U42" s="184">
        <v>54</v>
      </c>
      <c r="V42" s="229">
        <f t="shared" si="0"/>
        <v>186</v>
      </c>
      <c r="W42" s="223">
        <v>1</v>
      </c>
      <c r="X42" s="184"/>
      <c r="Y42" s="184">
        <v>8</v>
      </c>
      <c r="Z42" s="184">
        <v>25</v>
      </c>
      <c r="AA42" s="184">
        <v>1</v>
      </c>
      <c r="AB42" s="184">
        <v>0</v>
      </c>
      <c r="AC42" s="184"/>
      <c r="AD42" s="229">
        <f t="shared" si="4"/>
        <v>349</v>
      </c>
      <c r="AE42" s="269"/>
      <c r="AF42" s="185"/>
      <c r="AG42" s="229">
        <f t="shared" si="5"/>
        <v>0</v>
      </c>
      <c r="AH42" s="281">
        <v>75</v>
      </c>
      <c r="AI42" s="1">
        <v>4</v>
      </c>
      <c r="AJ42" s="1">
        <v>10</v>
      </c>
      <c r="AK42" s="1">
        <v>1</v>
      </c>
      <c r="AL42" s="1">
        <v>80</v>
      </c>
      <c r="AM42" s="1">
        <v>18</v>
      </c>
      <c r="AN42" s="1">
        <v>28</v>
      </c>
      <c r="AO42" s="1">
        <v>20</v>
      </c>
      <c r="AP42" s="1">
        <v>22</v>
      </c>
      <c r="AQ42" s="1"/>
      <c r="AR42" s="1"/>
      <c r="AS42" s="1"/>
      <c r="AT42" s="229">
        <f t="shared" si="6"/>
        <v>258</v>
      </c>
    </row>
    <row r="43" spans="1:46">
      <c r="A43" s="502"/>
      <c r="B43" s="503"/>
      <c r="C43" s="232" t="str">
        <f t="shared" ref="C43" si="46">IF(TRIM(C42)="","",$C$75)</f>
        <v>매출</v>
      </c>
      <c r="D43" s="237"/>
      <c r="E43" s="224"/>
      <c r="F43" s="186"/>
      <c r="G43" s="186"/>
      <c r="H43" s="230">
        <f t="shared" si="1"/>
        <v>0</v>
      </c>
      <c r="I43" s="218">
        <v>2148320</v>
      </c>
      <c r="J43" s="184">
        <v>397760</v>
      </c>
      <c r="K43" s="184">
        <v>16500</v>
      </c>
      <c r="L43" s="184"/>
      <c r="M43" s="212">
        <v>443320</v>
      </c>
      <c r="N43" s="217">
        <v>2100560</v>
      </c>
      <c r="O43" s="187">
        <v>4546080</v>
      </c>
      <c r="P43" s="187"/>
      <c r="Q43" s="187">
        <v>2129540</v>
      </c>
      <c r="R43" s="187"/>
      <c r="S43" s="187">
        <v>600560</v>
      </c>
      <c r="T43" s="187">
        <v>876390</v>
      </c>
      <c r="U43" s="187">
        <v>723600</v>
      </c>
      <c r="V43" s="263">
        <f t="shared" si="0"/>
        <v>10976730</v>
      </c>
      <c r="W43" s="223">
        <v>34810</v>
      </c>
      <c r="X43" s="184"/>
      <c r="Y43" s="184">
        <v>564500</v>
      </c>
      <c r="Z43" s="184">
        <v>2920000</v>
      </c>
      <c r="AA43" s="184">
        <v>70000</v>
      </c>
      <c r="AB43" s="184">
        <v>0</v>
      </c>
      <c r="AC43" s="184"/>
      <c r="AD43" s="230">
        <f t="shared" si="4"/>
        <v>17571940</v>
      </c>
      <c r="AE43" s="268"/>
      <c r="AF43" s="188"/>
      <c r="AG43" s="230">
        <f t="shared" si="5"/>
        <v>0</v>
      </c>
      <c r="AH43" s="280">
        <v>2779000</v>
      </c>
      <c r="AI43" s="194">
        <v>233820</v>
      </c>
      <c r="AJ43" s="1">
        <v>171550</v>
      </c>
      <c r="AK43" s="194">
        <v>27000</v>
      </c>
      <c r="AL43" s="195">
        <v>557800</v>
      </c>
      <c r="AM43" s="1">
        <v>838500</v>
      </c>
      <c r="AN43" s="1">
        <v>1135070</v>
      </c>
      <c r="AO43" s="1"/>
      <c r="AP43" s="194">
        <v>2457700</v>
      </c>
      <c r="AQ43" s="1"/>
      <c r="AR43" s="1"/>
      <c r="AS43" s="1"/>
      <c r="AT43" s="230">
        <f t="shared" si="6"/>
        <v>8200440</v>
      </c>
    </row>
    <row r="44" spans="1:46">
      <c r="A44" s="502">
        <f t="shared" ref="A44" si="47">IF(TRIM(A42)="","",IF(DATE(YEAR(A42),MONTH(A42)+1,1)&lt;=IF(WEEKDAY(A42+1)=7,A42+3,A42+1),"",IF(WEEKDAY(A42+1)=7,A42+3,A42+1)))</f>
        <v>43089</v>
      </c>
      <c r="B44" s="503" t="str">
        <f t="shared" ref="B44" si="48">IF(TRIM(A44)="","","(" &amp; MID("일월화수목금토",WEEKDAY(A44),1) &amp; ")")</f>
        <v>(수)</v>
      </c>
      <c r="C44" s="232" t="str">
        <f t="shared" ref="C44" si="49">IF(TRIM(A44)="","",$C$74)</f>
        <v>인원</v>
      </c>
      <c r="D44" s="237"/>
      <c r="E44" s="218"/>
      <c r="F44" s="184"/>
      <c r="G44" s="184"/>
      <c r="H44" s="229">
        <f t="shared" si="1"/>
        <v>0</v>
      </c>
      <c r="I44" s="218">
        <v>53</v>
      </c>
      <c r="J44" s="184">
        <v>5</v>
      </c>
      <c r="K44" s="184"/>
      <c r="L44" s="184">
        <v>2</v>
      </c>
      <c r="M44" s="212">
        <v>58</v>
      </c>
      <c r="N44" s="218">
        <v>30</v>
      </c>
      <c r="O44" s="184">
        <v>35</v>
      </c>
      <c r="P44" s="184">
        <v>4</v>
      </c>
      <c r="Q44" s="184">
        <v>46</v>
      </c>
      <c r="R44" s="184"/>
      <c r="S44" s="184">
        <v>4</v>
      </c>
      <c r="T44" s="184">
        <v>6</v>
      </c>
      <c r="U44" s="184">
        <v>48</v>
      </c>
      <c r="V44" s="229">
        <f t="shared" si="0"/>
        <v>173</v>
      </c>
      <c r="W44" s="223">
        <v>4</v>
      </c>
      <c r="X44" s="184">
        <v>1</v>
      </c>
      <c r="Y44" s="184">
        <v>3</v>
      </c>
      <c r="Z44" s="184">
        <v>32</v>
      </c>
      <c r="AA44" s="184"/>
      <c r="AB44" s="184">
        <v>1</v>
      </c>
      <c r="AC44" s="184"/>
      <c r="AD44" s="229">
        <f t="shared" si="4"/>
        <v>332</v>
      </c>
      <c r="AE44" s="269"/>
      <c r="AF44" s="185"/>
      <c r="AG44" s="229">
        <f t="shared" si="5"/>
        <v>0</v>
      </c>
      <c r="AH44" s="281">
        <v>99</v>
      </c>
      <c r="AI44" s="1">
        <v>2</v>
      </c>
      <c r="AJ44" s="1">
        <v>23</v>
      </c>
      <c r="AK44" s="1">
        <v>2</v>
      </c>
      <c r="AL44" s="1">
        <v>102</v>
      </c>
      <c r="AM44" s="1">
        <v>17</v>
      </c>
      <c r="AN44" s="1">
        <v>17</v>
      </c>
      <c r="AO44" s="1">
        <v>5</v>
      </c>
      <c r="AP44" s="1">
        <v>5</v>
      </c>
      <c r="AQ44" s="1"/>
      <c r="AR44" s="1"/>
      <c r="AS44" s="1"/>
      <c r="AT44" s="229">
        <f t="shared" si="6"/>
        <v>272</v>
      </c>
    </row>
    <row r="45" spans="1:46">
      <c r="A45" s="502"/>
      <c r="B45" s="503"/>
      <c r="C45" s="232" t="str">
        <f t="shared" ref="C45" si="50">IF(TRIM(C44)="","",$C$75)</f>
        <v>매출</v>
      </c>
      <c r="D45" s="237"/>
      <c r="E45" s="224"/>
      <c r="F45" s="186"/>
      <c r="G45" s="186"/>
      <c r="H45" s="230">
        <f t="shared" si="1"/>
        <v>0</v>
      </c>
      <c r="I45" s="218">
        <v>1963120</v>
      </c>
      <c r="J45" s="184">
        <v>258040</v>
      </c>
      <c r="K45" s="184"/>
      <c r="L45" s="184">
        <v>51000</v>
      </c>
      <c r="M45" s="212">
        <v>406880</v>
      </c>
      <c r="N45" s="217">
        <v>2032800</v>
      </c>
      <c r="O45" s="187">
        <v>4821600</v>
      </c>
      <c r="P45" s="187">
        <v>204920</v>
      </c>
      <c r="Q45" s="187">
        <v>1848280</v>
      </c>
      <c r="R45" s="187"/>
      <c r="S45" s="187">
        <v>670560</v>
      </c>
      <c r="T45" s="187">
        <v>553550</v>
      </c>
      <c r="U45" s="187">
        <v>643200</v>
      </c>
      <c r="V45" s="263">
        <f t="shared" si="0"/>
        <v>10774910</v>
      </c>
      <c r="W45" s="223">
        <v>110000</v>
      </c>
      <c r="X45" s="184">
        <v>140000</v>
      </c>
      <c r="Y45" s="184">
        <v>128000</v>
      </c>
      <c r="Z45" s="184">
        <v>3860000</v>
      </c>
      <c r="AA45" s="184"/>
      <c r="AB45" s="184">
        <v>15570</v>
      </c>
      <c r="AC45" s="184"/>
      <c r="AD45" s="230">
        <f t="shared" si="4"/>
        <v>17707520</v>
      </c>
      <c r="AE45" s="268"/>
      <c r="AF45" s="188"/>
      <c r="AG45" s="230">
        <f t="shared" si="5"/>
        <v>0</v>
      </c>
      <c r="AH45" s="280">
        <v>3666960</v>
      </c>
      <c r="AI45" s="194">
        <v>119440</v>
      </c>
      <c r="AJ45" s="194">
        <v>333930</v>
      </c>
      <c r="AK45" s="194">
        <v>51930</v>
      </c>
      <c r="AL45" s="194">
        <v>705720</v>
      </c>
      <c r="AM45" s="1">
        <v>786820</v>
      </c>
      <c r="AN45" s="1">
        <v>701780</v>
      </c>
      <c r="AO45" s="1"/>
      <c r="AP45" s="1">
        <v>118180</v>
      </c>
      <c r="AQ45" s="1"/>
      <c r="AR45" s="1"/>
      <c r="AS45" s="1"/>
      <c r="AT45" s="230">
        <f t="shared" si="6"/>
        <v>6484760</v>
      </c>
    </row>
    <row r="46" spans="1:46">
      <c r="A46" s="502">
        <f t="shared" ref="A46" si="51">IF(TRIM(A44)="","",IF(DATE(YEAR(A44),MONTH(A44)+1,1)&lt;=IF(WEEKDAY(A44+1)=7,A44+3,A44+1),"",IF(WEEKDAY(A44+1)=7,A44+3,A44+1)))</f>
        <v>43090</v>
      </c>
      <c r="B46" s="503" t="str">
        <f t="shared" ref="B46" si="52">IF(TRIM(A46)="","","(" &amp; MID("일월화수목금토",WEEKDAY(A46),1) &amp; ")")</f>
        <v>(목)</v>
      </c>
      <c r="C46" s="232" t="str">
        <f>IF(TRIM(A46)="","",$C$74)</f>
        <v>인원</v>
      </c>
      <c r="D46" s="237"/>
      <c r="E46" s="218"/>
      <c r="F46" s="184"/>
      <c r="G46" s="184"/>
      <c r="H46" s="229">
        <f t="shared" si="1"/>
        <v>0</v>
      </c>
      <c r="I46" s="218">
        <v>60</v>
      </c>
      <c r="J46" s="184">
        <v>4</v>
      </c>
      <c r="K46" s="184">
        <v>5</v>
      </c>
      <c r="L46" s="184">
        <v>3</v>
      </c>
      <c r="M46" s="212">
        <v>62</v>
      </c>
      <c r="N46" s="218">
        <v>49</v>
      </c>
      <c r="O46" s="184">
        <v>30</v>
      </c>
      <c r="P46" s="184"/>
      <c r="Q46" s="184">
        <v>61</v>
      </c>
      <c r="R46" s="184"/>
      <c r="S46" s="184">
        <v>1</v>
      </c>
      <c r="T46" s="184">
        <v>7</v>
      </c>
      <c r="U46" s="184">
        <v>58</v>
      </c>
      <c r="V46" s="229">
        <f t="shared" si="0"/>
        <v>206</v>
      </c>
      <c r="W46" s="223">
        <v>2</v>
      </c>
      <c r="X46" s="184"/>
      <c r="Y46" s="184">
        <v>3</v>
      </c>
      <c r="Z46" s="184">
        <v>33</v>
      </c>
      <c r="AA46" s="184"/>
      <c r="AB46" s="184">
        <v>1</v>
      </c>
      <c r="AC46" s="184"/>
      <c r="AD46" s="229">
        <f t="shared" si="4"/>
        <v>379</v>
      </c>
      <c r="AE46" s="269"/>
      <c r="AF46" s="185"/>
      <c r="AG46" s="229">
        <f t="shared" si="5"/>
        <v>0</v>
      </c>
      <c r="AH46" s="280">
        <v>96</v>
      </c>
      <c r="AI46" s="1">
        <v>7</v>
      </c>
      <c r="AJ46" s="1">
        <v>4</v>
      </c>
      <c r="AK46" s="1"/>
      <c r="AL46" s="1">
        <v>103</v>
      </c>
      <c r="AM46" s="1">
        <v>9</v>
      </c>
      <c r="AN46" s="1">
        <v>20</v>
      </c>
      <c r="AO46" s="1">
        <v>8</v>
      </c>
      <c r="AP46" s="1">
        <v>12</v>
      </c>
      <c r="AQ46" s="1"/>
      <c r="AR46" s="1"/>
      <c r="AS46" s="1"/>
      <c r="AT46" s="229">
        <f t="shared" si="6"/>
        <v>259</v>
      </c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>
        <f t="shared" si="1"/>
        <v>0</v>
      </c>
      <c r="I47" s="218">
        <v>2222400</v>
      </c>
      <c r="J47" s="184">
        <v>238880</v>
      </c>
      <c r="K47" s="184">
        <v>88810</v>
      </c>
      <c r="L47" s="184">
        <v>70500</v>
      </c>
      <c r="M47" s="212">
        <v>434320</v>
      </c>
      <c r="N47" s="217">
        <v>3320240</v>
      </c>
      <c r="O47" s="187">
        <v>4132800</v>
      </c>
      <c r="P47" s="187"/>
      <c r="Q47" s="187">
        <v>2450980</v>
      </c>
      <c r="R47" s="187"/>
      <c r="S47" s="187">
        <v>97640</v>
      </c>
      <c r="T47" s="187">
        <v>634260</v>
      </c>
      <c r="U47" s="187">
        <v>777200</v>
      </c>
      <c r="V47" s="263">
        <f t="shared" si="0"/>
        <v>11413120</v>
      </c>
      <c r="W47" s="223">
        <v>55000</v>
      </c>
      <c r="X47" s="184"/>
      <c r="Y47" s="184">
        <v>150000</v>
      </c>
      <c r="Z47" s="184">
        <v>3750000</v>
      </c>
      <c r="AA47" s="184"/>
      <c r="AB47" s="184">
        <v>21860</v>
      </c>
      <c r="AC47" s="184"/>
      <c r="AD47" s="230">
        <f t="shared" si="4"/>
        <v>18444890</v>
      </c>
      <c r="AE47" s="268"/>
      <c r="AF47" s="188"/>
      <c r="AG47" s="230">
        <f t="shared" si="5"/>
        <v>0</v>
      </c>
      <c r="AH47" s="280">
        <v>3555840</v>
      </c>
      <c r="AI47" s="194">
        <v>418040</v>
      </c>
      <c r="AJ47" s="1">
        <v>33000</v>
      </c>
      <c r="AK47" s="194"/>
      <c r="AL47" s="195">
        <v>724580</v>
      </c>
      <c r="AM47" s="1">
        <v>297930</v>
      </c>
      <c r="AN47" s="1">
        <v>719690</v>
      </c>
      <c r="AO47" s="1"/>
      <c r="AP47" s="1">
        <v>837980</v>
      </c>
      <c r="AQ47" s="1"/>
      <c r="AR47" s="1"/>
      <c r="AS47" s="1"/>
      <c r="AT47" s="230">
        <f t="shared" si="6"/>
        <v>6587060</v>
      </c>
    </row>
    <row r="48" spans="1:46">
      <c r="A48" s="504">
        <v>43091</v>
      </c>
      <c r="B48" s="505" t="s">
        <v>135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>
        <v>49</v>
      </c>
      <c r="J48" s="184">
        <v>5</v>
      </c>
      <c r="K48" s="184"/>
      <c r="L48" s="184">
        <v>4</v>
      </c>
      <c r="M48" s="212">
        <v>51</v>
      </c>
      <c r="N48" s="217">
        <v>28</v>
      </c>
      <c r="O48" s="187">
        <v>31</v>
      </c>
      <c r="P48" s="187">
        <v>5</v>
      </c>
      <c r="Q48" s="187">
        <v>46</v>
      </c>
      <c r="R48" s="187"/>
      <c r="S48" s="187">
        <v>4</v>
      </c>
      <c r="T48" s="187">
        <v>7</v>
      </c>
      <c r="U48" s="187">
        <v>57</v>
      </c>
      <c r="V48" s="263">
        <f t="shared" si="0"/>
        <v>178</v>
      </c>
      <c r="W48" s="223">
        <v>46</v>
      </c>
      <c r="X48" s="184"/>
      <c r="Y48" s="184">
        <v>7</v>
      </c>
      <c r="Z48" s="184">
        <v>26</v>
      </c>
      <c r="AA48" s="184">
        <v>2</v>
      </c>
      <c r="AB48" s="184">
        <v>0</v>
      </c>
      <c r="AC48" s="184"/>
      <c r="AD48" s="360"/>
      <c r="AE48" s="268"/>
      <c r="AF48" s="188"/>
      <c r="AG48" s="360"/>
      <c r="AH48" s="280">
        <v>98</v>
      </c>
      <c r="AI48" s="194">
        <v>5</v>
      </c>
      <c r="AJ48" s="1">
        <v>19</v>
      </c>
      <c r="AK48" s="194">
        <v>5</v>
      </c>
      <c r="AL48" s="195">
        <v>103</v>
      </c>
      <c r="AM48" s="1">
        <v>18</v>
      </c>
      <c r="AN48" s="1">
        <v>15</v>
      </c>
      <c r="AO48" s="1"/>
      <c r="AP48" s="1">
        <v>6</v>
      </c>
      <c r="AQ48" s="1"/>
      <c r="AR48" s="1"/>
      <c r="AS48" s="1"/>
      <c r="AT48" s="360"/>
    </row>
    <row r="49" spans="1:46">
      <c r="A49" s="506"/>
      <c r="B49" s="507"/>
      <c r="C49" s="232" t="str">
        <f>IF(TRIM(C48)="","",$C$75)</f>
        <v>매출</v>
      </c>
      <c r="D49" s="237"/>
      <c r="E49" s="224"/>
      <c r="F49" s="186"/>
      <c r="G49" s="186"/>
      <c r="H49" s="360"/>
      <c r="I49" s="218">
        <v>1814960</v>
      </c>
      <c r="J49" s="184">
        <v>308760</v>
      </c>
      <c r="K49" s="184"/>
      <c r="L49" s="184">
        <v>86430</v>
      </c>
      <c r="M49" s="212">
        <v>315860</v>
      </c>
      <c r="N49" s="217">
        <v>1897280</v>
      </c>
      <c r="O49" s="187">
        <v>4270560</v>
      </c>
      <c r="P49" s="187">
        <v>256150</v>
      </c>
      <c r="Q49" s="187">
        <v>1848280</v>
      </c>
      <c r="R49" s="187"/>
      <c r="S49" s="187">
        <v>530560</v>
      </c>
      <c r="T49" s="187">
        <v>634360</v>
      </c>
      <c r="U49" s="187">
        <v>763800</v>
      </c>
      <c r="V49" s="263">
        <f t="shared" si="0"/>
        <v>10200990</v>
      </c>
      <c r="W49" s="223">
        <v>1848280</v>
      </c>
      <c r="X49" s="184"/>
      <c r="Y49" s="184">
        <v>691500</v>
      </c>
      <c r="Z49" s="184">
        <v>2990000</v>
      </c>
      <c r="AA49" s="184">
        <v>200000</v>
      </c>
      <c r="AB49" s="184">
        <v>0</v>
      </c>
      <c r="AC49" s="184"/>
      <c r="AD49" s="360"/>
      <c r="AE49" s="268"/>
      <c r="AF49" s="188"/>
      <c r="AG49" s="360"/>
      <c r="AH49" s="280">
        <v>3629920</v>
      </c>
      <c r="AI49" s="194">
        <v>275920</v>
      </c>
      <c r="AJ49" s="1">
        <v>318740</v>
      </c>
      <c r="AK49" s="194">
        <v>100500</v>
      </c>
      <c r="AL49" s="195">
        <v>721580</v>
      </c>
      <c r="AM49" s="1">
        <v>714000</v>
      </c>
      <c r="AN49" s="1">
        <v>362450</v>
      </c>
      <c r="AO49" s="1"/>
      <c r="AP49" s="1">
        <v>389960</v>
      </c>
      <c r="AQ49" s="1"/>
      <c r="AR49" s="1"/>
      <c r="AS49" s="1"/>
      <c r="AT49" s="360"/>
    </row>
    <row r="50" spans="1:46">
      <c r="A50" s="504">
        <v>43092</v>
      </c>
      <c r="B50" s="505" t="s">
        <v>121</v>
      </c>
      <c r="C50" s="232" t="str">
        <f>IF(TRIM(A50)="","",$C$74)</f>
        <v>인원</v>
      </c>
      <c r="D50" s="237"/>
      <c r="E50" s="218"/>
      <c r="F50" s="184"/>
      <c r="G50" s="184"/>
      <c r="H50" s="229">
        <f t="shared" si="1"/>
        <v>0</v>
      </c>
      <c r="I50" s="218"/>
      <c r="J50" s="184"/>
      <c r="K50" s="184"/>
      <c r="L50" s="184"/>
      <c r="M50" s="212"/>
      <c r="N50" s="218"/>
      <c r="O50" s="184"/>
      <c r="P50" s="184"/>
      <c r="Q50" s="184"/>
      <c r="R50" s="184"/>
      <c r="S50" s="184"/>
      <c r="T50" s="184"/>
      <c r="U50" s="184"/>
      <c r="V50" s="229">
        <f t="shared" si="0"/>
        <v>0</v>
      </c>
      <c r="W50" s="223"/>
      <c r="X50" s="184"/>
      <c r="Y50" s="184"/>
      <c r="Z50" s="184"/>
      <c r="AA50" s="184"/>
      <c r="AB50" s="184"/>
      <c r="AC50" s="184"/>
      <c r="AD50" s="229">
        <f t="shared" si="4"/>
        <v>0</v>
      </c>
      <c r="AE50" s="269"/>
      <c r="AF50" s="185"/>
      <c r="AG50" s="229">
        <f t="shared" si="5"/>
        <v>0</v>
      </c>
      <c r="AH50" s="277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229">
        <f t="shared" si="6"/>
        <v>0</v>
      </c>
    </row>
    <row r="51" spans="1:46">
      <c r="A51" s="506"/>
      <c r="B51" s="507"/>
      <c r="C51" s="232" t="str">
        <f>IF(TRIM(C50)="","",$C$75)</f>
        <v>매출</v>
      </c>
      <c r="D51" s="237"/>
      <c r="E51" s="224"/>
      <c r="F51" s="186"/>
      <c r="G51" s="186"/>
      <c r="H51" s="230">
        <f t="shared" si="1"/>
        <v>0</v>
      </c>
      <c r="I51" s="218"/>
      <c r="J51" s="184"/>
      <c r="K51" s="184"/>
      <c r="L51" s="184"/>
      <c r="M51" s="212"/>
      <c r="N51" s="217"/>
      <c r="O51" s="187"/>
      <c r="P51" s="187"/>
      <c r="Q51" s="187"/>
      <c r="R51" s="187"/>
      <c r="S51" s="187"/>
      <c r="T51" s="187"/>
      <c r="U51" s="187"/>
      <c r="V51" s="263">
        <f t="shared" si="0"/>
        <v>0</v>
      </c>
      <c r="W51" s="223"/>
      <c r="X51" s="184"/>
      <c r="Y51" s="184"/>
      <c r="Z51" s="184"/>
      <c r="AA51" s="184"/>
      <c r="AB51" s="184"/>
      <c r="AC51" s="184"/>
      <c r="AD51" s="230">
        <f t="shared" si="4"/>
        <v>0</v>
      </c>
      <c r="AE51" s="268"/>
      <c r="AF51" s="188"/>
      <c r="AG51" s="230">
        <f t="shared" si="5"/>
        <v>0</v>
      </c>
      <c r="AH51" s="278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230">
        <f t="shared" si="6"/>
        <v>0</v>
      </c>
    </row>
    <row r="52" spans="1:46">
      <c r="A52" s="502">
        <v>43093</v>
      </c>
      <c r="B52" s="503" t="str">
        <f t="shared" ref="B52" si="53">IF(TRIM(A52)="","","(" &amp; MID("일월화수목금토",WEEKDAY(A52),1) &amp; ")")</f>
        <v>(일)</v>
      </c>
      <c r="C52" s="232" t="str">
        <f t="shared" ref="C52" si="54">IF(TRIM(A52)="","",$C$74)</f>
        <v>인원</v>
      </c>
      <c r="D52" s="237"/>
      <c r="E52" s="218"/>
      <c r="F52" s="184"/>
      <c r="G52" s="184"/>
      <c r="H52" s="229">
        <f t="shared" si="1"/>
        <v>0</v>
      </c>
      <c r="I52" s="218"/>
      <c r="J52" s="184"/>
      <c r="K52" s="184"/>
      <c r="L52" s="184"/>
      <c r="M52" s="212"/>
      <c r="N52" s="218"/>
      <c r="O52" s="184"/>
      <c r="P52" s="184"/>
      <c r="Q52" s="184"/>
      <c r="R52" s="184"/>
      <c r="S52" s="184"/>
      <c r="T52" s="184"/>
      <c r="U52" s="184"/>
      <c r="V52" s="229">
        <f t="shared" si="0"/>
        <v>0</v>
      </c>
      <c r="W52" s="223"/>
      <c r="X52" s="184"/>
      <c r="Y52" s="184"/>
      <c r="Z52" s="184"/>
      <c r="AA52" s="184"/>
      <c r="AB52" s="184"/>
      <c r="AC52" s="184"/>
      <c r="AD52" s="229">
        <f t="shared" si="4"/>
        <v>0</v>
      </c>
      <c r="AE52" s="269"/>
      <c r="AF52" s="185"/>
      <c r="AG52" s="229">
        <f t="shared" si="5"/>
        <v>0</v>
      </c>
      <c r="AH52" s="28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229">
        <f t="shared" si="6"/>
        <v>0</v>
      </c>
    </row>
    <row r="53" spans="1:46">
      <c r="A53" s="502"/>
      <c r="B53" s="503"/>
      <c r="C53" s="232" t="str">
        <f t="shared" ref="C53" si="55">IF(TRIM(C52)="","",$C$75)</f>
        <v>매출</v>
      </c>
      <c r="D53" s="237"/>
      <c r="E53" s="224"/>
      <c r="F53" s="186"/>
      <c r="G53" s="186"/>
      <c r="H53" s="230">
        <f t="shared" si="1"/>
        <v>0</v>
      </c>
      <c r="I53" s="218"/>
      <c r="J53" s="184"/>
      <c r="K53" s="184"/>
      <c r="L53" s="184"/>
      <c r="M53" s="212"/>
      <c r="N53" s="217"/>
      <c r="O53" s="187"/>
      <c r="P53" s="187"/>
      <c r="Q53" s="187"/>
      <c r="R53" s="187"/>
      <c r="S53" s="187"/>
      <c r="T53" s="187"/>
      <c r="U53" s="187"/>
      <c r="V53" s="263">
        <f t="shared" si="0"/>
        <v>0</v>
      </c>
      <c r="W53" s="223"/>
      <c r="X53" s="184"/>
      <c r="Y53" s="184"/>
      <c r="Z53" s="184"/>
      <c r="AA53" s="184"/>
      <c r="AB53" s="184"/>
      <c r="AC53" s="184"/>
      <c r="AD53" s="230">
        <f t="shared" si="4"/>
        <v>0</v>
      </c>
      <c r="AE53" s="268"/>
      <c r="AF53" s="188"/>
      <c r="AG53" s="230">
        <f t="shared" si="5"/>
        <v>0</v>
      </c>
      <c r="AH53" s="280"/>
      <c r="AI53" s="194"/>
      <c r="AJ53" s="1"/>
      <c r="AK53" s="1"/>
      <c r="AL53" s="195"/>
      <c r="AM53" s="1"/>
      <c r="AN53" s="1"/>
      <c r="AO53" s="1"/>
      <c r="AP53" s="1"/>
      <c r="AQ53" s="194"/>
      <c r="AR53" s="1"/>
      <c r="AS53" s="1"/>
      <c r="AT53" s="230">
        <f t="shared" si="6"/>
        <v>0</v>
      </c>
    </row>
    <row r="54" spans="1:46">
      <c r="A54" s="502">
        <f t="shared" ref="A54" si="56">IF(TRIM(A52)="","",IF(DATE(YEAR(A52),MONTH(A52)+1,1)&lt;=IF(WEEKDAY(A52+1)=7,A52+3,A52+1),"",IF(WEEKDAY(A52+1)=7,A52+3,A52+1)))</f>
        <v>43094</v>
      </c>
      <c r="B54" s="503" t="str">
        <f t="shared" ref="B54" si="57">IF(TRIM(A54)="","","(" &amp; MID("일월화수목금토",WEEKDAY(A54),1) &amp; ")")</f>
        <v>(월)</v>
      </c>
      <c r="C54" s="232" t="str">
        <f t="shared" ref="C54" si="58">IF(TRIM(A54)="","",$C$74)</f>
        <v>인원</v>
      </c>
      <c r="D54" s="237"/>
      <c r="E54" s="218"/>
      <c r="F54" s="184"/>
      <c r="G54" s="184"/>
      <c r="H54" s="229">
        <f t="shared" si="1"/>
        <v>0</v>
      </c>
      <c r="I54" s="218"/>
      <c r="J54" s="184"/>
      <c r="K54" s="184"/>
      <c r="L54" s="184"/>
      <c r="M54" s="212"/>
      <c r="N54" s="218"/>
      <c r="O54" s="184"/>
      <c r="P54" s="184"/>
      <c r="Q54" s="184"/>
      <c r="R54" s="184"/>
      <c r="S54" s="184"/>
      <c r="T54" s="184"/>
      <c r="U54" s="184"/>
      <c r="V54" s="229">
        <f t="shared" si="0"/>
        <v>0</v>
      </c>
      <c r="W54" s="223"/>
      <c r="X54" s="184"/>
      <c r="Y54" s="184"/>
      <c r="Z54" s="184"/>
      <c r="AA54" s="184"/>
      <c r="AB54" s="184"/>
      <c r="AC54" s="184"/>
      <c r="AD54" s="229">
        <f t="shared" si="4"/>
        <v>0</v>
      </c>
      <c r="AE54" s="269"/>
      <c r="AF54" s="185"/>
      <c r="AG54" s="229">
        <f t="shared" si="5"/>
        <v>0</v>
      </c>
      <c r="AH54" s="28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229">
        <f t="shared" si="6"/>
        <v>0</v>
      </c>
    </row>
    <row r="55" spans="1:46">
      <c r="A55" s="502"/>
      <c r="B55" s="503"/>
      <c r="C55" s="232" t="str">
        <f t="shared" ref="C55" si="59">IF(TRIM(C54)="","",$C$75)</f>
        <v>매출</v>
      </c>
      <c r="D55" s="237"/>
      <c r="E55" s="224"/>
      <c r="F55" s="186"/>
      <c r="G55" s="186"/>
      <c r="H55" s="230">
        <f t="shared" si="1"/>
        <v>0</v>
      </c>
      <c r="I55" s="218"/>
      <c r="J55" s="184"/>
      <c r="K55" s="184"/>
      <c r="L55" s="184"/>
      <c r="M55" s="212"/>
      <c r="N55" s="217"/>
      <c r="O55" s="187"/>
      <c r="P55" s="187"/>
      <c r="Q55" s="187"/>
      <c r="R55" s="187"/>
      <c r="S55" s="187"/>
      <c r="T55" s="187"/>
      <c r="U55" s="187"/>
      <c r="V55" s="263">
        <f t="shared" si="0"/>
        <v>0</v>
      </c>
      <c r="W55" s="223"/>
      <c r="X55" s="184"/>
      <c r="Y55" s="184"/>
      <c r="Z55" s="184"/>
      <c r="AA55" s="184"/>
      <c r="AB55" s="184"/>
      <c r="AC55" s="184"/>
      <c r="AD55" s="230">
        <f t="shared" si="4"/>
        <v>0</v>
      </c>
      <c r="AE55" s="268"/>
      <c r="AF55" s="188"/>
      <c r="AG55" s="230">
        <f t="shared" si="5"/>
        <v>0</v>
      </c>
      <c r="AH55" s="280"/>
      <c r="AI55" s="1"/>
      <c r="AJ55" s="1"/>
      <c r="AK55" s="194"/>
      <c r="AL55" s="194"/>
      <c r="AM55" s="194"/>
      <c r="AN55" s="194"/>
      <c r="AO55" s="194"/>
      <c r="AP55" s="194"/>
      <c r="AQ55" s="194"/>
      <c r="AR55" s="1"/>
      <c r="AS55" s="1"/>
      <c r="AT55" s="230">
        <f t="shared" si="6"/>
        <v>0</v>
      </c>
    </row>
    <row r="56" spans="1:46">
      <c r="A56" s="502">
        <f t="shared" ref="A56" si="60">IF(TRIM(A54)="","",IF(DATE(YEAR(A54),MONTH(A54)+1,1)&lt;=IF(WEEKDAY(A54+1)=7,A54+3,A54+1),"",IF(WEEKDAY(A54+1)=7,A54+3,A54+1)))</f>
        <v>43095</v>
      </c>
      <c r="B56" s="503" t="str">
        <f t="shared" ref="B56" si="61">IF(TRIM(A56)="","","(" &amp; MID("일월화수목금토",WEEKDAY(A56),1) &amp; ")")</f>
        <v>(화)</v>
      </c>
      <c r="C56" s="232" t="str">
        <f t="shared" ref="C56" si="62">IF(TRIM(A56)="","",$C$74)</f>
        <v>인원</v>
      </c>
      <c r="D56" s="237"/>
      <c r="E56" s="218"/>
      <c r="F56" s="184"/>
      <c r="G56" s="184"/>
      <c r="H56" s="229">
        <f t="shared" si="1"/>
        <v>0</v>
      </c>
      <c r="I56" s="218">
        <v>52</v>
      </c>
      <c r="J56" s="184">
        <v>4</v>
      </c>
      <c r="K56" s="184">
        <v>2</v>
      </c>
      <c r="L56" s="184">
        <v>1</v>
      </c>
      <c r="M56" s="212"/>
      <c r="N56" s="218">
        <v>24</v>
      </c>
      <c r="O56" s="184">
        <v>29</v>
      </c>
      <c r="P56" s="184"/>
      <c r="Q56" s="184">
        <v>45</v>
      </c>
      <c r="R56" s="184"/>
      <c r="S56" s="184">
        <v>3</v>
      </c>
      <c r="T56" s="184"/>
      <c r="U56" s="184">
        <v>54</v>
      </c>
      <c r="V56" s="229">
        <f t="shared" si="0"/>
        <v>155</v>
      </c>
      <c r="W56" s="223">
        <v>2</v>
      </c>
      <c r="X56" s="184"/>
      <c r="Y56" s="184">
        <v>6</v>
      </c>
      <c r="Z56" s="184">
        <v>22</v>
      </c>
      <c r="AA56" s="184"/>
      <c r="AB56" s="184">
        <v>0</v>
      </c>
      <c r="AC56" s="184">
        <v>5</v>
      </c>
      <c r="AD56" s="229">
        <f t="shared" si="4"/>
        <v>249</v>
      </c>
      <c r="AE56" s="269"/>
      <c r="AF56" s="185"/>
      <c r="AG56" s="229">
        <f t="shared" si="5"/>
        <v>0</v>
      </c>
      <c r="AH56" s="281">
        <v>87</v>
      </c>
      <c r="AI56" s="1">
        <v>5</v>
      </c>
      <c r="AJ56" s="1">
        <v>12</v>
      </c>
      <c r="AK56" s="1">
        <v>6</v>
      </c>
      <c r="AL56" s="1">
        <v>93</v>
      </c>
      <c r="AM56" s="1">
        <v>18</v>
      </c>
      <c r="AN56" s="1">
        <v>28</v>
      </c>
      <c r="AO56" s="1">
        <v>1</v>
      </c>
      <c r="AP56" s="1">
        <v>10</v>
      </c>
      <c r="AQ56" s="1"/>
      <c r="AR56" s="1"/>
      <c r="AS56" s="1"/>
      <c r="AT56" s="229">
        <f t="shared" si="6"/>
        <v>260</v>
      </c>
    </row>
    <row r="57" spans="1:46">
      <c r="A57" s="502"/>
      <c r="B57" s="503"/>
      <c r="C57" s="232" t="str">
        <f t="shared" ref="C57" si="63">IF(TRIM(C56)="","",$C$75)</f>
        <v>매출</v>
      </c>
      <c r="D57" s="237"/>
      <c r="E57" s="224"/>
      <c r="F57" s="186"/>
      <c r="G57" s="186"/>
      <c r="H57" s="230">
        <f t="shared" si="1"/>
        <v>0</v>
      </c>
      <c r="I57" s="218">
        <v>1926080</v>
      </c>
      <c r="J57" s="184">
        <v>213540</v>
      </c>
      <c r="K57" s="184">
        <v>34310</v>
      </c>
      <c r="L57" s="184">
        <v>24000</v>
      </c>
      <c r="M57" s="212"/>
      <c r="N57" s="217">
        <v>1626240</v>
      </c>
      <c r="O57" s="187">
        <v>3995040</v>
      </c>
      <c r="P57" s="187"/>
      <c r="Q57" s="187">
        <v>1808100</v>
      </c>
      <c r="R57" s="187"/>
      <c r="S57" s="187">
        <v>362920</v>
      </c>
      <c r="T57" s="187"/>
      <c r="U57" s="187">
        <v>723600</v>
      </c>
      <c r="V57" s="263">
        <f t="shared" si="0"/>
        <v>8515900</v>
      </c>
      <c r="W57" s="223">
        <v>69620</v>
      </c>
      <c r="X57" s="184"/>
      <c r="Y57" s="184">
        <v>336020</v>
      </c>
      <c r="Z57" s="184">
        <v>2620000</v>
      </c>
      <c r="AA57" s="184"/>
      <c r="AB57" s="184">
        <v>0</v>
      </c>
      <c r="AC57" s="184">
        <v>150610</v>
      </c>
      <c r="AD57" s="230">
        <f t="shared" si="4"/>
        <v>13890080</v>
      </c>
      <c r="AE57" s="268"/>
      <c r="AF57" s="188"/>
      <c r="AG57" s="230">
        <f t="shared" si="5"/>
        <v>0</v>
      </c>
      <c r="AH57" s="280">
        <v>322480</v>
      </c>
      <c r="AI57" s="194">
        <v>258040</v>
      </c>
      <c r="AJ57" s="1">
        <v>201930</v>
      </c>
      <c r="AK57" s="194">
        <v>126800</v>
      </c>
      <c r="AL57" s="195">
        <v>640980</v>
      </c>
      <c r="AM57" s="1">
        <v>732700</v>
      </c>
      <c r="AN57" s="1">
        <v>922710</v>
      </c>
      <c r="AO57" s="1"/>
      <c r="AP57" s="1">
        <v>563200</v>
      </c>
      <c r="AQ57" s="57"/>
      <c r="AR57" s="1"/>
      <c r="AS57" s="1"/>
      <c r="AT57" s="230">
        <f t="shared" si="6"/>
        <v>3768840</v>
      </c>
    </row>
    <row r="58" spans="1:46">
      <c r="A58" s="502">
        <f t="shared" ref="A58" si="64">IF(TRIM(A56)="","",IF(DATE(YEAR(A56),MONTH(A56)+1,1)&lt;=IF(WEEKDAY(A56+1)=7,A56+3,A56+1),"",IF(WEEKDAY(A56+1)=7,A56+3,A56+1)))</f>
        <v>43096</v>
      </c>
      <c r="B58" s="503" t="str">
        <f t="shared" ref="B58" si="65">IF(TRIM(A58)="","","(" &amp; MID("일월화수목금토",WEEKDAY(A58),1) &amp; ")")</f>
        <v>(수)</v>
      </c>
      <c r="C58" s="232" t="str">
        <f t="shared" ref="C58" si="66">IF(TRIM(A58)="","",$C$74)</f>
        <v>인원</v>
      </c>
      <c r="D58" s="237"/>
      <c r="E58" s="218"/>
      <c r="F58" s="184"/>
      <c r="G58" s="184"/>
      <c r="H58" s="229">
        <f t="shared" si="1"/>
        <v>0</v>
      </c>
      <c r="I58" s="218">
        <v>60</v>
      </c>
      <c r="J58" s="184">
        <v>9</v>
      </c>
      <c r="K58" s="184"/>
      <c r="L58" s="184">
        <v>1</v>
      </c>
      <c r="M58" s="212">
        <v>65</v>
      </c>
      <c r="N58" s="218">
        <v>32</v>
      </c>
      <c r="O58" s="184">
        <v>37</v>
      </c>
      <c r="P58" s="184">
        <v>4</v>
      </c>
      <c r="Q58" s="184">
        <v>64</v>
      </c>
      <c r="R58" s="184"/>
      <c r="S58" s="184">
        <v>2</v>
      </c>
      <c r="T58" s="184">
        <v>10</v>
      </c>
      <c r="U58" s="184">
        <v>58</v>
      </c>
      <c r="V58" s="229">
        <f t="shared" si="0"/>
        <v>207</v>
      </c>
      <c r="W58" s="223">
        <v>2</v>
      </c>
      <c r="X58" s="184"/>
      <c r="Y58" s="184">
        <v>6</v>
      </c>
      <c r="Z58" s="184">
        <v>22</v>
      </c>
      <c r="AA58" s="184"/>
      <c r="AB58" s="184">
        <v>0</v>
      </c>
      <c r="AC58" s="184"/>
      <c r="AD58" s="229">
        <f t="shared" si="4"/>
        <v>372</v>
      </c>
      <c r="AE58" s="269"/>
      <c r="AF58" s="185"/>
      <c r="AG58" s="229">
        <f t="shared" si="5"/>
        <v>0</v>
      </c>
      <c r="AH58" s="281">
        <v>148</v>
      </c>
      <c r="AI58" s="1">
        <v>8</v>
      </c>
      <c r="AJ58" s="1">
        <v>13</v>
      </c>
      <c r="AK58" s="1">
        <v>8</v>
      </c>
      <c r="AL58" s="1">
        <v>158</v>
      </c>
      <c r="AM58" s="1">
        <v>44</v>
      </c>
      <c r="AN58" s="1">
        <v>7</v>
      </c>
      <c r="AO58" s="1"/>
      <c r="AP58" s="1">
        <v>6</v>
      </c>
      <c r="AQ58" s="1"/>
      <c r="AR58" s="1"/>
      <c r="AS58" s="1"/>
      <c r="AT58" s="229">
        <f t="shared" si="6"/>
        <v>392</v>
      </c>
    </row>
    <row r="59" spans="1:46">
      <c r="A59" s="502"/>
      <c r="B59" s="503"/>
      <c r="C59" s="232" t="str">
        <f t="shared" ref="C59" si="67">IF(TRIM(C58)="","",$C$75)</f>
        <v>매출</v>
      </c>
      <c r="D59" s="237"/>
      <c r="E59" s="224"/>
      <c r="F59" s="186"/>
      <c r="G59" s="186"/>
      <c r="H59" s="230">
        <f t="shared" si="1"/>
        <v>0</v>
      </c>
      <c r="I59" s="218">
        <v>2222400</v>
      </c>
      <c r="J59" s="184">
        <v>517200</v>
      </c>
      <c r="K59" s="184"/>
      <c r="L59" s="184">
        <v>16500</v>
      </c>
      <c r="M59" s="212">
        <v>466900</v>
      </c>
      <c r="N59" s="217">
        <v>2168320</v>
      </c>
      <c r="O59" s="187">
        <v>5097120</v>
      </c>
      <c r="P59" s="187">
        <v>204920</v>
      </c>
      <c r="Q59" s="187">
        <v>2571520</v>
      </c>
      <c r="R59" s="187"/>
      <c r="S59" s="187">
        <v>195280</v>
      </c>
      <c r="T59" s="187">
        <v>945680</v>
      </c>
      <c r="U59" s="187">
        <v>777200</v>
      </c>
      <c r="V59" s="263">
        <f t="shared" si="0"/>
        <v>11960040</v>
      </c>
      <c r="W59" s="223">
        <v>55000</v>
      </c>
      <c r="X59" s="184"/>
      <c r="Y59" s="184">
        <v>236000</v>
      </c>
      <c r="Z59" s="184">
        <v>2650000</v>
      </c>
      <c r="AA59" s="184"/>
      <c r="AB59" s="184">
        <v>0</v>
      </c>
      <c r="AC59" s="184"/>
      <c r="AD59" s="230">
        <f t="shared" si="4"/>
        <v>18124040</v>
      </c>
      <c r="AE59" s="268"/>
      <c r="AF59" s="188"/>
      <c r="AG59" s="230">
        <f t="shared" si="5"/>
        <v>0</v>
      </c>
      <c r="AH59" s="280">
        <v>5481920</v>
      </c>
      <c r="AI59" s="194">
        <v>457480</v>
      </c>
      <c r="AJ59" s="1">
        <v>215810</v>
      </c>
      <c r="AK59" s="194">
        <v>192880</v>
      </c>
      <c r="AL59" s="194">
        <v>1104880</v>
      </c>
      <c r="AM59" s="194">
        <v>2406870</v>
      </c>
      <c r="AN59" s="194">
        <v>203370</v>
      </c>
      <c r="AO59" s="194"/>
      <c r="AP59" s="1">
        <v>207960</v>
      </c>
      <c r="AQ59" s="1"/>
      <c r="AR59" s="1"/>
      <c r="AS59" s="1"/>
      <c r="AT59" s="230">
        <f t="shared" si="6"/>
        <v>10271170</v>
      </c>
    </row>
    <row r="60" spans="1:46">
      <c r="A60" s="502">
        <f t="shared" ref="A60" si="68">IF(TRIM(A58)="","",IF(DATE(YEAR(A58),MONTH(A58)+1,1)&lt;=IF(WEEKDAY(A58+1)=7,A58+3,A58+1),"",IF(WEEKDAY(A58+1)=7,A58+3,A58+1)))</f>
        <v>43097</v>
      </c>
      <c r="B60" s="503" t="str">
        <f t="shared" ref="B60" si="69">IF(TRIM(A60)="","","(" &amp; MID("일월화수목금토",WEEKDAY(A60),1) &amp; ")")</f>
        <v>(목)</v>
      </c>
      <c r="C60" s="232" t="str">
        <f t="shared" ref="C60:C62" si="70">IF(TRIM(A60)="","",$C$74)</f>
        <v>인원</v>
      </c>
      <c r="D60" s="237"/>
      <c r="E60" s="218"/>
      <c r="F60" s="184"/>
      <c r="G60" s="184"/>
      <c r="H60" s="229">
        <f t="shared" si="1"/>
        <v>0</v>
      </c>
      <c r="I60" s="218">
        <v>72</v>
      </c>
      <c r="J60" s="184">
        <v>2</v>
      </c>
      <c r="K60" s="184"/>
      <c r="L60" s="184">
        <v>3</v>
      </c>
      <c r="M60" s="212">
        <v>72</v>
      </c>
      <c r="N60" s="218">
        <v>30</v>
      </c>
      <c r="O60" s="184">
        <v>36</v>
      </c>
      <c r="P60" s="184"/>
      <c r="Q60" s="184">
        <v>66</v>
      </c>
      <c r="R60" s="184"/>
      <c r="S60" s="184">
        <v>2</v>
      </c>
      <c r="T60" s="184">
        <v>8</v>
      </c>
      <c r="U60" s="184">
        <v>69</v>
      </c>
      <c r="V60" s="229">
        <f t="shared" si="0"/>
        <v>211</v>
      </c>
      <c r="W60" s="223">
        <v>1</v>
      </c>
      <c r="X60" s="184"/>
      <c r="Y60" s="184">
        <v>4</v>
      </c>
      <c r="Z60" s="184">
        <v>30</v>
      </c>
      <c r="AA60" s="184"/>
      <c r="AB60" s="184">
        <v>0</v>
      </c>
      <c r="AC60" s="184"/>
      <c r="AD60" s="229">
        <f t="shared" si="4"/>
        <v>395</v>
      </c>
      <c r="AE60" s="269"/>
      <c r="AF60" s="185"/>
      <c r="AG60" s="229">
        <f t="shared" si="5"/>
        <v>0</v>
      </c>
      <c r="AH60" s="281">
        <v>148</v>
      </c>
      <c r="AI60" s="1">
        <v>2</v>
      </c>
      <c r="AJ60" s="1">
        <v>3</v>
      </c>
      <c r="AK60" s="1">
        <v>3</v>
      </c>
      <c r="AL60" s="1">
        <v>165</v>
      </c>
      <c r="AM60" s="1">
        <v>28</v>
      </c>
      <c r="AN60" s="1">
        <v>7</v>
      </c>
      <c r="AO60" s="1"/>
      <c r="AP60" s="1">
        <v>3</v>
      </c>
      <c r="AQ60" s="1"/>
      <c r="AR60" s="1"/>
      <c r="AS60" s="1"/>
      <c r="AT60" s="229">
        <f t="shared" si="6"/>
        <v>359</v>
      </c>
    </row>
    <row r="61" spans="1:46">
      <c r="A61" s="502"/>
      <c r="B61" s="503"/>
      <c r="C61" s="232" t="str">
        <f t="shared" ref="C61:C63" si="71">IF(TRIM(C60)="","",$C$75)</f>
        <v>매출</v>
      </c>
      <c r="D61" s="237"/>
      <c r="E61" s="224"/>
      <c r="F61" s="186"/>
      <c r="G61" s="186"/>
      <c r="H61" s="230">
        <f t="shared" si="1"/>
        <v>0</v>
      </c>
      <c r="I61" s="218">
        <v>2666880</v>
      </c>
      <c r="J61" s="184">
        <v>78880</v>
      </c>
      <c r="K61" s="184"/>
      <c r="L61" s="184">
        <v>73310</v>
      </c>
      <c r="M61" s="212">
        <v>499920</v>
      </c>
      <c r="N61" s="217">
        <v>2032800</v>
      </c>
      <c r="O61" s="187">
        <v>4959360</v>
      </c>
      <c r="P61" s="187"/>
      <c r="Q61" s="187">
        <v>2651880</v>
      </c>
      <c r="R61" s="187"/>
      <c r="S61" s="187">
        <v>335280</v>
      </c>
      <c r="T61" s="187">
        <v>645680</v>
      </c>
      <c r="U61" s="187">
        <v>924600</v>
      </c>
      <c r="V61" s="263">
        <f t="shared" si="0"/>
        <v>11549600</v>
      </c>
      <c r="W61" s="223">
        <v>34810</v>
      </c>
      <c r="X61" s="184"/>
      <c r="Y61" s="184">
        <v>153000</v>
      </c>
      <c r="Z61" s="184">
        <v>3630000</v>
      </c>
      <c r="AA61" s="184"/>
      <c r="AB61" s="184">
        <v>0</v>
      </c>
      <c r="AC61" s="184"/>
      <c r="AD61" s="230">
        <f t="shared" si="4"/>
        <v>18686400</v>
      </c>
      <c r="AE61" s="268"/>
      <c r="AF61" s="188"/>
      <c r="AG61" s="230">
        <f t="shared" si="5"/>
        <v>0</v>
      </c>
      <c r="AH61" s="281">
        <v>5481920</v>
      </c>
      <c r="AI61" s="194">
        <v>119440</v>
      </c>
      <c r="AJ61" s="1">
        <v>50810</v>
      </c>
      <c r="AK61" s="194">
        <v>66000</v>
      </c>
      <c r="AL61" s="194">
        <v>1137900</v>
      </c>
      <c r="AM61" s="1">
        <v>1106790</v>
      </c>
      <c r="AN61" s="1">
        <v>194860</v>
      </c>
      <c r="AO61" s="1"/>
      <c r="AP61" s="1">
        <v>164270</v>
      </c>
      <c r="AQ61" s="1"/>
      <c r="AR61" s="1"/>
      <c r="AS61" s="1"/>
      <c r="AT61" s="230">
        <f t="shared" si="6"/>
        <v>8321990</v>
      </c>
    </row>
    <row r="62" spans="1:46">
      <c r="A62" s="504">
        <v>43098</v>
      </c>
      <c r="B62" s="505" t="s">
        <v>135</v>
      </c>
      <c r="C62" s="232" t="str">
        <f t="shared" si="70"/>
        <v>인원</v>
      </c>
      <c r="D62" s="237"/>
      <c r="E62" s="218"/>
      <c r="F62" s="184"/>
      <c r="G62" s="184"/>
      <c r="H62" s="229">
        <f t="shared" si="1"/>
        <v>0</v>
      </c>
      <c r="I62" s="218">
        <v>60</v>
      </c>
      <c r="J62" s="184">
        <v>10</v>
      </c>
      <c r="K62" s="184">
        <v>1</v>
      </c>
      <c r="L62" s="184"/>
      <c r="M62" s="212">
        <v>64</v>
      </c>
      <c r="N62" s="218">
        <v>34</v>
      </c>
      <c r="O62" s="184">
        <v>34</v>
      </c>
      <c r="P62" s="184">
        <v>6</v>
      </c>
      <c r="Q62" s="184">
        <v>58</v>
      </c>
      <c r="R62" s="184"/>
      <c r="S62" s="184">
        <v>2</v>
      </c>
      <c r="T62" s="184">
        <v>10</v>
      </c>
      <c r="U62" s="184">
        <v>65</v>
      </c>
      <c r="V62" s="229">
        <f t="shared" si="0"/>
        <v>209</v>
      </c>
      <c r="W62" s="223">
        <v>5</v>
      </c>
      <c r="X62" s="184"/>
      <c r="Y62" s="184">
        <v>6</v>
      </c>
      <c r="Z62" s="184">
        <v>30</v>
      </c>
      <c r="AA62" s="184"/>
      <c r="AB62" s="184">
        <v>2</v>
      </c>
      <c r="AC62" s="184"/>
      <c r="AD62" s="229">
        <f t="shared" si="4"/>
        <v>387</v>
      </c>
      <c r="AE62" s="269"/>
      <c r="AF62" s="185"/>
      <c r="AG62" s="229">
        <f t="shared" si="5"/>
        <v>0</v>
      </c>
      <c r="AH62" s="281">
        <v>162</v>
      </c>
      <c r="AI62" s="1">
        <v>2</v>
      </c>
      <c r="AJ62" s="1">
        <v>7</v>
      </c>
      <c r="AK62" s="1">
        <v>6</v>
      </c>
      <c r="AL62" s="1">
        <v>172</v>
      </c>
      <c r="AM62" s="1">
        <v>34</v>
      </c>
      <c r="AN62" s="1">
        <v>13</v>
      </c>
      <c r="AO62" s="1"/>
      <c r="AP62" s="1">
        <v>4</v>
      </c>
      <c r="AQ62" s="1"/>
      <c r="AR62" s="1"/>
      <c r="AS62" s="1"/>
      <c r="AT62" s="229">
        <f t="shared" si="6"/>
        <v>400</v>
      </c>
    </row>
    <row r="63" spans="1:46">
      <c r="A63" s="506"/>
      <c r="B63" s="507"/>
      <c r="C63" s="232" t="str">
        <f t="shared" si="71"/>
        <v>매출</v>
      </c>
      <c r="D63" s="237"/>
      <c r="E63" s="224"/>
      <c r="F63" s="186"/>
      <c r="G63" s="186"/>
      <c r="H63" s="230">
        <f t="shared" si="1"/>
        <v>0</v>
      </c>
      <c r="I63" s="218">
        <v>2222400</v>
      </c>
      <c r="J63" s="184">
        <v>637800</v>
      </c>
      <c r="K63" s="184">
        <v>17810</v>
      </c>
      <c r="L63" s="184"/>
      <c r="M63" s="212">
        <v>451040</v>
      </c>
      <c r="N63" s="217">
        <v>2303840</v>
      </c>
      <c r="O63" s="187">
        <v>4683840</v>
      </c>
      <c r="P63" s="187">
        <v>307380</v>
      </c>
      <c r="Q63" s="187">
        <v>2330440</v>
      </c>
      <c r="R63" s="187"/>
      <c r="S63" s="187">
        <v>337280</v>
      </c>
      <c r="T63" s="187">
        <v>876390</v>
      </c>
      <c r="U63" s="187">
        <v>871100</v>
      </c>
      <c r="V63" s="263">
        <f t="shared" si="0"/>
        <v>11710270</v>
      </c>
      <c r="W63" s="223">
        <v>174050</v>
      </c>
      <c r="X63" s="184"/>
      <c r="Y63" s="184">
        <v>259000</v>
      </c>
      <c r="Z63" s="184">
        <v>3570000</v>
      </c>
      <c r="AA63" s="184"/>
      <c r="AB63" s="184">
        <v>43720</v>
      </c>
      <c r="AC63" s="184"/>
      <c r="AD63" s="230">
        <f t="shared" si="4"/>
        <v>19086090</v>
      </c>
      <c r="AE63" s="268"/>
      <c r="AF63" s="188"/>
      <c r="AG63" s="230">
        <f t="shared" si="5"/>
        <v>0</v>
      </c>
      <c r="AH63" s="280">
        <v>6000480</v>
      </c>
      <c r="AI63" s="194">
        <v>51310</v>
      </c>
      <c r="AJ63" s="1">
        <v>118120</v>
      </c>
      <c r="AK63" s="194">
        <v>139500</v>
      </c>
      <c r="AL63" s="195">
        <v>1197920</v>
      </c>
      <c r="AM63" s="1">
        <v>1818170</v>
      </c>
      <c r="AN63" s="1">
        <v>564770</v>
      </c>
      <c r="AO63" s="1"/>
      <c r="AP63" s="1">
        <v>290250</v>
      </c>
      <c r="AQ63" s="1"/>
      <c r="AR63" s="1"/>
      <c r="AS63" s="1"/>
      <c r="AT63" s="230">
        <f t="shared" si="6"/>
        <v>10180520</v>
      </c>
    </row>
    <row r="64" spans="1:46">
      <c r="A64" s="502">
        <v>43099</v>
      </c>
      <c r="B64" s="503" t="str">
        <f t="shared" ref="B64" si="72">IF(TRIM(A64)="","","(" &amp; MID("일월화수목금토",WEEKDAY(A64),1) &amp; ")")</f>
        <v>(토)</v>
      </c>
      <c r="C64" s="232" t="str">
        <f t="shared" ref="C64" si="73">IF(TRIM(A64)="","",$C$74)</f>
        <v>인원</v>
      </c>
      <c r="D64" s="237"/>
      <c r="E64" s="218"/>
      <c r="F64" s="184"/>
      <c r="G64" s="184"/>
      <c r="H64" s="229">
        <f t="shared" si="1"/>
        <v>0</v>
      </c>
      <c r="I64" s="218"/>
      <c r="J64" s="184"/>
      <c r="K64" s="184"/>
      <c r="L64" s="184"/>
      <c r="M64" s="212"/>
      <c r="N64" s="218"/>
      <c r="O64" s="184"/>
      <c r="P64" s="184"/>
      <c r="Q64" s="184"/>
      <c r="R64" s="184"/>
      <c r="S64" s="184"/>
      <c r="T64" s="184"/>
      <c r="U64" s="184"/>
      <c r="V64" s="229">
        <f t="shared" si="0"/>
        <v>0</v>
      </c>
      <c r="W64" s="223"/>
      <c r="X64" s="184"/>
      <c r="Y64" s="184"/>
      <c r="Z64" s="184"/>
      <c r="AA64" s="184"/>
      <c r="AB64" s="184"/>
      <c r="AC64" s="184"/>
      <c r="AD64" s="229">
        <f t="shared" si="4"/>
        <v>0</v>
      </c>
      <c r="AE64" s="269"/>
      <c r="AF64" s="185"/>
      <c r="AG64" s="229">
        <f t="shared" si="5"/>
        <v>0</v>
      </c>
      <c r="AH64" s="28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229">
        <f t="shared" si="6"/>
        <v>0</v>
      </c>
    </row>
    <row r="65" spans="1:46">
      <c r="A65" s="502"/>
      <c r="B65" s="503"/>
      <c r="C65" s="232" t="str">
        <f t="shared" ref="C65" si="74">IF(TRIM(C64)="","",$C$75)</f>
        <v>매출</v>
      </c>
      <c r="D65" s="237"/>
      <c r="E65" s="224"/>
      <c r="F65" s="186"/>
      <c r="G65" s="186"/>
      <c r="H65" s="230">
        <f t="shared" si="1"/>
        <v>0</v>
      </c>
      <c r="I65" s="218"/>
      <c r="J65" s="184"/>
      <c r="K65" s="184"/>
      <c r="L65" s="184"/>
      <c r="M65" s="212"/>
      <c r="N65" s="217"/>
      <c r="O65" s="187"/>
      <c r="P65" s="187"/>
      <c r="Q65" s="187"/>
      <c r="R65" s="187"/>
      <c r="S65" s="187"/>
      <c r="T65" s="187"/>
      <c r="U65" s="187"/>
      <c r="V65" s="263">
        <f t="shared" si="0"/>
        <v>0</v>
      </c>
      <c r="W65" s="223"/>
      <c r="X65" s="184"/>
      <c r="Y65" s="184"/>
      <c r="Z65" s="184"/>
      <c r="AA65" s="184"/>
      <c r="AB65" s="184"/>
      <c r="AC65" s="184"/>
      <c r="AD65" s="230">
        <f t="shared" si="4"/>
        <v>0</v>
      </c>
      <c r="AE65" s="268"/>
      <c r="AF65" s="188"/>
      <c r="AG65" s="230">
        <f t="shared" si="5"/>
        <v>0</v>
      </c>
      <c r="AH65" s="280"/>
      <c r="AI65" s="194"/>
      <c r="AJ65" s="1"/>
      <c r="AK65" s="194"/>
      <c r="AL65" s="195"/>
      <c r="AM65" s="1"/>
      <c r="AN65" s="1"/>
      <c r="AO65" s="1"/>
      <c r="AP65" s="1"/>
      <c r="AQ65" s="1"/>
      <c r="AR65" s="1"/>
      <c r="AS65" s="1"/>
      <c r="AT65" s="230">
        <f t="shared" si="6"/>
        <v>0</v>
      </c>
    </row>
    <row r="66" spans="1:46">
      <c r="A66" s="502">
        <f t="shared" ref="A66" si="75">IF(TRIM(A64)="","",IF(DATE(YEAR(A64),MONTH(A64)+1,1)&lt;=IF(WEEKDAY(A64+1)=7,A64+3,A64+1),"",IF(WEEKDAY(A64+1)=7,A64+3,A64+1)))</f>
        <v>43100</v>
      </c>
      <c r="B66" s="503" t="str">
        <f t="shared" ref="B66" si="76">IF(TRIM(A66)="","","(" &amp; MID("일월화수목금토",WEEKDAY(A66),1) &amp; ")")</f>
        <v>(일)</v>
      </c>
      <c r="C66" s="232" t="str">
        <f t="shared" ref="C66" si="77">IF(TRIM(A66)="","",$C$74)</f>
        <v>인원</v>
      </c>
      <c r="D66" s="237"/>
      <c r="E66" s="224"/>
      <c r="F66" s="186"/>
      <c r="G66" s="186"/>
      <c r="H66" s="229">
        <f t="shared" si="1"/>
        <v>0</v>
      </c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>
        <f t="shared" si="0"/>
        <v>0</v>
      </c>
      <c r="W66" s="223"/>
      <c r="X66" s="184"/>
      <c r="Y66" s="184"/>
      <c r="Z66" s="184"/>
      <c r="AA66" s="184"/>
      <c r="AB66" s="184"/>
      <c r="AC66" s="184"/>
      <c r="AD66" s="229">
        <f t="shared" si="4"/>
        <v>0</v>
      </c>
      <c r="AE66" s="269"/>
      <c r="AF66" s="185"/>
      <c r="AG66" s="229">
        <f t="shared" si="5"/>
        <v>0</v>
      </c>
      <c r="AH66" s="281"/>
      <c r="AI66" s="1"/>
      <c r="AJ66" s="1"/>
      <c r="AK66" s="1"/>
      <c r="AL66" s="1"/>
      <c r="AM66" s="196"/>
      <c r="AN66" s="196"/>
      <c r="AO66" s="1"/>
      <c r="AP66" s="196"/>
      <c r="AQ66" s="1"/>
      <c r="AR66" s="1"/>
      <c r="AS66" s="1"/>
      <c r="AT66" s="229">
        <f t="shared" si="6"/>
        <v>0</v>
      </c>
    </row>
    <row r="67" spans="1:46">
      <c r="A67" s="502"/>
      <c r="B67" s="503"/>
      <c r="C67" s="232" t="str">
        <f t="shared" ref="C67" si="78">IF(TRIM(C66)="","",$C$75)</f>
        <v>매출</v>
      </c>
      <c r="D67" s="237"/>
      <c r="E67" s="224"/>
      <c r="F67" s="186"/>
      <c r="G67" s="186"/>
      <c r="H67" s="230">
        <f t="shared" si="1"/>
        <v>0</v>
      </c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>
        <f t="shared" si="0"/>
        <v>0</v>
      </c>
      <c r="W67" s="223"/>
      <c r="X67" s="184"/>
      <c r="Y67" s="184"/>
      <c r="Z67" s="184"/>
      <c r="AA67" s="184"/>
      <c r="AB67" s="184"/>
      <c r="AC67" s="184"/>
      <c r="AD67" s="230">
        <f t="shared" si="4"/>
        <v>0</v>
      </c>
      <c r="AE67" s="268"/>
      <c r="AF67" s="188"/>
      <c r="AG67" s="230">
        <f t="shared" si="5"/>
        <v>0</v>
      </c>
      <c r="AH67" s="280"/>
      <c r="AI67" s="194"/>
      <c r="AJ67" s="1"/>
      <c r="AK67" s="194"/>
      <c r="AL67" s="195"/>
      <c r="AM67" s="197"/>
      <c r="AN67" s="197"/>
      <c r="AO67" s="1"/>
      <c r="AP67" s="197"/>
      <c r="AQ67" s="1"/>
      <c r="AR67" s="1"/>
      <c r="AS67" s="1"/>
      <c r="AT67" s="230">
        <f t="shared" si="6"/>
        <v>0</v>
      </c>
    </row>
    <row r="68" spans="1:46">
      <c r="A68" s="502" t="str">
        <f t="shared" ref="A68" si="79">IF(TRIM(A66)="","",IF(DATE(YEAR(A66),MONTH(A66)+1,1)&lt;=IF(WEEKDAY(A66+1)=7,A66+3,A66+1),"",IF(WEEKDAY(A66+1)=7,A66+3,A66+1)))</f>
        <v/>
      </c>
      <c r="B68" s="503" t="str">
        <f t="shared" ref="B68" si="80">IF(TRIM(A68)="","","(" &amp; MID("일월화수목금토",WEEKDAY(A68),1) &amp; ")")</f>
        <v/>
      </c>
      <c r="C68" s="232" t="str">
        <f t="shared" ref="C68" si="81">IF(TRIM(A68)="","",$C$74)</f>
        <v/>
      </c>
      <c r="D68" s="237"/>
      <c r="E68" s="218"/>
      <c r="F68" s="184"/>
      <c r="G68" s="184"/>
      <c r="H68" s="229">
        <f t="shared" si="1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4"/>
        <v>0</v>
      </c>
      <c r="AE68" s="269"/>
      <c r="AF68" s="185"/>
      <c r="AG68" s="229">
        <f t="shared" si="5"/>
        <v>0</v>
      </c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82">IF(TRIM(C68)="","",$C$75)</f>
        <v/>
      </c>
      <c r="D69" s="237"/>
      <c r="E69" s="224"/>
      <c r="F69" s="186"/>
      <c r="G69" s="186"/>
      <c r="H69" s="230">
        <f t="shared" si="1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4"/>
        <v>0</v>
      </c>
      <c r="AE69" s="268"/>
      <c r="AF69" s="188"/>
      <c r="AG69" s="230">
        <f t="shared" si="5"/>
        <v>0</v>
      </c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>
        <f t="shared" si="6"/>
        <v>0</v>
      </c>
    </row>
    <row r="70" spans="1:46">
      <c r="A70" s="502" t="str">
        <f t="shared" ref="A70" si="83">IF(TRIM(A68)="","",IF(DATE(YEAR(A68),MONTH(A68)+1,1)&lt;=IF(WEEKDAY(A68+1)=7,A68+3,A68+1),"",IF(WEEKDAY(A68+1)=7,A68+3,A68+1)))</f>
        <v/>
      </c>
      <c r="B70" s="503" t="str">
        <f t="shared" ref="B70" si="84">IF(TRIM(A70)="","","(" &amp; MID("일월화수목금토",WEEKDAY(A70),1) &amp; ")")</f>
        <v/>
      </c>
      <c r="C70" s="232" t="str">
        <f t="shared" ref="C70" si="85">IF(TRIM(A70)="","",$C$74)</f>
        <v/>
      </c>
      <c r="D70" s="237"/>
      <c r="E70" s="224"/>
      <c r="F70" s="186"/>
      <c r="G70" s="186"/>
      <c r="H70" s="229">
        <f t="shared" si="1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4"/>
        <v>0</v>
      </c>
      <c r="AE70" s="268"/>
      <c r="AF70" s="188"/>
      <c r="AG70" s="229">
        <f t="shared" si="5"/>
        <v>0</v>
      </c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>
        <f t="shared" si="6"/>
        <v>0</v>
      </c>
    </row>
    <row r="71" spans="1:46">
      <c r="A71" s="502"/>
      <c r="B71" s="503"/>
      <c r="C71" s="232" t="str">
        <f t="shared" ref="C71" si="86">IF(TRIM(C70)="","",$C$75)</f>
        <v/>
      </c>
      <c r="D71" s="237"/>
      <c r="E71" s="224"/>
      <c r="F71" s="186"/>
      <c r="G71" s="186"/>
      <c r="H71" s="230">
        <f t="shared" si="1"/>
        <v>0</v>
      </c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>
        <f t="shared" si="0"/>
        <v>0</v>
      </c>
      <c r="W71" s="223"/>
      <c r="X71" s="184"/>
      <c r="Y71" s="184"/>
      <c r="Z71" s="184"/>
      <c r="AA71" s="184"/>
      <c r="AB71" s="184"/>
      <c r="AC71" s="184"/>
      <c r="AD71" s="230">
        <f t="shared" si="4"/>
        <v>0</v>
      </c>
      <c r="AE71" s="268"/>
      <c r="AF71" s="188"/>
      <c r="AG71" s="230">
        <f t="shared" si="5"/>
        <v>0</v>
      </c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>
        <f t="shared" si="6"/>
        <v>0</v>
      </c>
    </row>
    <row r="72" spans="1:46">
      <c r="A72" s="502" t="str">
        <f t="shared" ref="A72" si="87">IF(TRIM(A70)="","",IF(DATE(YEAR(A70),MONTH(A70)+1,1)&lt;=IF(WEEKDAY(A70+1)=7,A70+3,A70+1),"",IF(WEEKDAY(A70+1)=7,A70+3,A70+1)))</f>
        <v/>
      </c>
      <c r="B72" s="503" t="str">
        <f t="shared" ref="B72" si="88">IF(TRIM(A72)="","","(" &amp; MID("일월화수목금토",WEEKDAY(A72),1) &amp; ")")</f>
        <v/>
      </c>
      <c r="C72" s="232" t="str">
        <f t="shared" ref="C72" si="89">IF(TRIM(A72)="","",$C$74)</f>
        <v/>
      </c>
      <c r="D72" s="237"/>
      <c r="E72" s="218"/>
      <c r="F72" s="184"/>
      <c r="G72" s="184"/>
      <c r="H72" s="229">
        <f t="shared" si="1"/>
        <v>0</v>
      </c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>
        <f t="shared" si="0"/>
        <v>0</v>
      </c>
      <c r="W72" s="223"/>
      <c r="X72" s="184"/>
      <c r="Y72" s="184"/>
      <c r="Z72" s="184"/>
      <c r="AA72" s="184"/>
      <c r="AB72" s="184"/>
      <c r="AC72" s="184"/>
      <c r="AD72" s="229">
        <f t="shared" si="4"/>
        <v>0</v>
      </c>
      <c r="AE72" s="269"/>
      <c r="AF72" s="185"/>
      <c r="AG72" s="229">
        <f t="shared" si="5"/>
        <v>0</v>
      </c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>
        <f t="shared" si="6"/>
        <v>0</v>
      </c>
    </row>
    <row r="73" spans="1:46" ht="17.25" thickBot="1">
      <c r="A73" s="504"/>
      <c r="B73" s="505"/>
      <c r="C73" s="233" t="str">
        <f t="shared" ref="C73" si="90">IF(TRIM(C72)="","",$C$75)</f>
        <v/>
      </c>
      <c r="D73" s="238"/>
      <c r="E73" s="226"/>
      <c r="F73" s="205"/>
      <c r="G73" s="205"/>
      <c r="H73" s="230">
        <f t="shared" si="1"/>
        <v>0</v>
      </c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>
        <f t="shared" si="0"/>
        <v>0</v>
      </c>
      <c r="W73" s="262"/>
      <c r="X73" s="260"/>
      <c r="Y73" s="260"/>
      <c r="Z73" s="260"/>
      <c r="AA73" s="260"/>
      <c r="AB73" s="260"/>
      <c r="AC73" s="260"/>
      <c r="AD73" s="230">
        <f t="shared" si="4"/>
        <v>0</v>
      </c>
      <c r="AE73" s="270"/>
      <c r="AF73" s="206"/>
      <c r="AG73" s="230">
        <f t="shared" si="5"/>
        <v>0</v>
      </c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>
        <f t="shared" si="6"/>
        <v>0</v>
      </c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AT74" si="91">SUMIF($C$6:$C$73,$C$74,F$6:F$73)</f>
        <v>0</v>
      </c>
      <c r="G74" s="244">
        <f t="shared" si="91"/>
        <v>0</v>
      </c>
      <c r="H74" s="248">
        <f t="shared" si="91"/>
        <v>0</v>
      </c>
      <c r="I74" s="243">
        <f t="shared" si="91"/>
        <v>1140</v>
      </c>
      <c r="J74" s="244">
        <f t="shared" si="91"/>
        <v>105</v>
      </c>
      <c r="K74" s="244">
        <f t="shared" si="91"/>
        <v>18</v>
      </c>
      <c r="L74" s="244">
        <f t="shared" si="91"/>
        <v>35</v>
      </c>
      <c r="M74" s="245">
        <f t="shared" si="91"/>
        <v>1135</v>
      </c>
      <c r="N74" s="246">
        <f t="shared" si="91"/>
        <v>700</v>
      </c>
      <c r="O74" s="244">
        <f t="shared" si="91"/>
        <v>631</v>
      </c>
      <c r="P74" s="244">
        <f t="shared" si="91"/>
        <v>56</v>
      </c>
      <c r="Q74" s="244">
        <f t="shared" si="91"/>
        <v>1073</v>
      </c>
      <c r="R74" s="244">
        <f t="shared" si="91"/>
        <v>0</v>
      </c>
      <c r="S74" s="244">
        <f t="shared" si="91"/>
        <v>57</v>
      </c>
      <c r="T74" s="244">
        <f t="shared" si="91"/>
        <v>156</v>
      </c>
      <c r="U74" s="244">
        <f t="shared" si="91"/>
        <v>1124</v>
      </c>
      <c r="V74" s="248">
        <f t="shared" si="91"/>
        <v>3596</v>
      </c>
      <c r="W74" s="243">
        <f t="shared" si="91"/>
        <v>144</v>
      </c>
      <c r="X74" s="244">
        <f t="shared" si="91"/>
        <v>4</v>
      </c>
      <c r="Y74" s="244">
        <f t="shared" si="91"/>
        <v>121</v>
      </c>
      <c r="Z74" s="244">
        <f t="shared" si="91"/>
        <v>547</v>
      </c>
      <c r="AA74" s="244">
        <f t="shared" si="91"/>
        <v>28</v>
      </c>
      <c r="AB74" s="244">
        <f t="shared" si="91"/>
        <v>48</v>
      </c>
      <c r="AC74" s="244">
        <f t="shared" si="91"/>
        <v>8</v>
      </c>
      <c r="AD74" s="248">
        <f t="shared" si="91"/>
        <v>6379</v>
      </c>
      <c r="AE74" s="246">
        <f t="shared" si="91"/>
        <v>0</v>
      </c>
      <c r="AF74" s="244">
        <f t="shared" si="91"/>
        <v>0</v>
      </c>
      <c r="AG74" s="271">
        <f t="shared" si="91"/>
        <v>0</v>
      </c>
      <c r="AH74" s="264">
        <f t="shared" si="91"/>
        <v>1912</v>
      </c>
      <c r="AI74" s="247">
        <f t="shared" si="91"/>
        <v>64</v>
      </c>
      <c r="AJ74" s="247">
        <f t="shared" si="91"/>
        <v>204</v>
      </c>
      <c r="AK74" s="247">
        <f t="shared" si="91"/>
        <v>69</v>
      </c>
      <c r="AL74" s="247">
        <f t="shared" si="91"/>
        <v>2016</v>
      </c>
      <c r="AM74" s="247">
        <f t="shared" si="91"/>
        <v>522</v>
      </c>
      <c r="AN74" s="247">
        <f t="shared" si="91"/>
        <v>290</v>
      </c>
      <c r="AO74" s="247">
        <f t="shared" si="91"/>
        <v>211</v>
      </c>
      <c r="AP74" s="247">
        <f t="shared" si="91"/>
        <v>317</v>
      </c>
      <c r="AQ74" s="247">
        <f t="shared" si="91"/>
        <v>0</v>
      </c>
      <c r="AR74" s="247">
        <f t="shared" si="91"/>
        <v>0</v>
      </c>
      <c r="AS74" s="247">
        <f t="shared" si="91"/>
        <v>0</v>
      </c>
      <c r="AT74" s="248">
        <f t="shared" si="91"/>
        <v>5136</v>
      </c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AT75" si="92">SUMIF($C$6:$C$73,$C$75,F$6:F$73)</f>
        <v>0</v>
      </c>
      <c r="G75" s="240">
        <f t="shared" si="92"/>
        <v>0</v>
      </c>
      <c r="H75" s="254">
        <f t="shared" si="92"/>
        <v>0</v>
      </c>
      <c r="I75" s="250">
        <f t="shared" si="92"/>
        <v>42225600</v>
      </c>
      <c r="J75" s="240">
        <f t="shared" si="92"/>
        <v>6038300</v>
      </c>
      <c r="K75" s="240">
        <f t="shared" si="92"/>
        <v>312240</v>
      </c>
      <c r="L75" s="240">
        <f t="shared" si="92"/>
        <v>793610</v>
      </c>
      <c r="M75" s="251">
        <f t="shared" si="92"/>
        <v>7929100</v>
      </c>
      <c r="N75" s="252">
        <f t="shared" si="92"/>
        <v>47770800</v>
      </c>
      <c r="O75" s="253">
        <f t="shared" si="92"/>
        <v>86926560</v>
      </c>
      <c r="P75" s="253">
        <f t="shared" si="92"/>
        <v>2715190</v>
      </c>
      <c r="Q75" s="253">
        <f t="shared" si="92"/>
        <v>41249360</v>
      </c>
      <c r="R75" s="253">
        <f t="shared" si="92"/>
        <v>0</v>
      </c>
      <c r="S75" s="253">
        <f t="shared" si="92"/>
        <v>8477600</v>
      </c>
      <c r="T75" s="253">
        <f t="shared" si="92"/>
        <v>13630210</v>
      </c>
      <c r="U75" s="253">
        <f t="shared" si="92"/>
        <v>15061700</v>
      </c>
      <c r="V75" s="254">
        <f t="shared" si="92"/>
        <v>203924160</v>
      </c>
      <c r="W75" s="250">
        <f t="shared" si="92"/>
        <v>4776570</v>
      </c>
      <c r="X75" s="240">
        <f t="shared" si="92"/>
        <v>560000</v>
      </c>
      <c r="Y75" s="240">
        <f t="shared" si="92"/>
        <v>10286780</v>
      </c>
      <c r="Z75" s="240">
        <f t="shared" si="92"/>
        <v>61234000</v>
      </c>
      <c r="AA75" s="240">
        <f t="shared" si="92"/>
        <v>4361000</v>
      </c>
      <c r="AB75" s="240">
        <f t="shared" si="92"/>
        <v>1050110</v>
      </c>
      <c r="AC75" s="240">
        <f t="shared" si="92"/>
        <v>246240</v>
      </c>
      <c r="AD75" s="254">
        <f t="shared" si="92"/>
        <v>316841170</v>
      </c>
      <c r="AE75" s="257">
        <f t="shared" si="92"/>
        <v>0</v>
      </c>
      <c r="AF75" s="240">
        <f t="shared" si="92"/>
        <v>0</v>
      </c>
      <c r="AG75" s="225">
        <f t="shared" si="92"/>
        <v>0</v>
      </c>
      <c r="AH75" s="265">
        <f t="shared" si="92"/>
        <v>69810520</v>
      </c>
      <c r="AI75" s="241">
        <f t="shared" si="92"/>
        <v>3627510</v>
      </c>
      <c r="AJ75" s="241">
        <f t="shared" si="92"/>
        <v>3276450</v>
      </c>
      <c r="AK75" s="241">
        <f t="shared" si="92"/>
        <v>1568500</v>
      </c>
      <c r="AL75" s="241">
        <f t="shared" si="92"/>
        <v>14024760</v>
      </c>
      <c r="AM75" s="241">
        <f t="shared" si="92"/>
        <v>23653129</v>
      </c>
      <c r="AN75" s="241">
        <f t="shared" si="92"/>
        <v>10651810</v>
      </c>
      <c r="AO75" s="241">
        <f t="shared" si="92"/>
        <v>0</v>
      </c>
      <c r="AP75" s="241">
        <f t="shared" si="92"/>
        <v>29189030</v>
      </c>
      <c r="AQ75" s="241">
        <f t="shared" si="92"/>
        <v>0</v>
      </c>
      <c r="AR75" s="241">
        <f t="shared" si="92"/>
        <v>0</v>
      </c>
      <c r="AS75" s="241">
        <f t="shared" si="92"/>
        <v>0</v>
      </c>
      <c r="AT75" s="254">
        <f t="shared" si="92"/>
        <v>143544509</v>
      </c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7" sqref="H7"/>
    </sheetView>
  </sheetViews>
  <sheetFormatPr defaultRowHeight="16.5"/>
  <cols>
    <col min="1" max="1" width="22.125" customWidth="1"/>
    <col min="2" max="2" width="26.5" customWidth="1"/>
    <col min="3" max="3" width="17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107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7.5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9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zoomScaleNormal="100" workbookViewId="0">
      <selection activeCell="I18" sqref="I18"/>
    </sheetView>
  </sheetViews>
  <sheetFormatPr defaultRowHeight="16.5"/>
  <cols>
    <col min="1" max="1" width="4.5" customWidth="1"/>
    <col min="2" max="2" width="13.5" customWidth="1"/>
    <col min="3" max="3" width="5.5" customWidth="1"/>
    <col min="4" max="16" width="8.125" customWidth="1"/>
    <col min="17" max="17" width="10.625" customWidth="1"/>
  </cols>
  <sheetData>
    <row r="1" spans="1:17" ht="24.75" customHeight="1" thickBot="1">
      <c r="A1" s="585" t="s">
        <v>50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76" t="s">
        <v>48</v>
      </c>
      <c r="P1" s="576"/>
      <c r="Q1" s="576"/>
    </row>
    <row r="2" spans="1:17" ht="39.75" customHeight="1" thickBot="1">
      <c r="A2" s="573" t="s">
        <v>31</v>
      </c>
      <c r="B2" s="574"/>
      <c r="C2" s="575"/>
      <c r="D2" s="13" t="s">
        <v>36</v>
      </c>
      <c r="E2" s="11" t="s">
        <v>37</v>
      </c>
      <c r="F2" s="11" t="s">
        <v>38</v>
      </c>
      <c r="G2" s="11" t="s">
        <v>39</v>
      </c>
      <c r="H2" s="11" t="s">
        <v>40</v>
      </c>
      <c r="I2" s="11" t="s">
        <v>41</v>
      </c>
      <c r="J2" s="11" t="s">
        <v>42</v>
      </c>
      <c r="K2" s="11" t="s">
        <v>43</v>
      </c>
      <c r="L2" s="11" t="s">
        <v>44</v>
      </c>
      <c r="M2" s="11" t="s">
        <v>45</v>
      </c>
      <c r="N2" s="11" t="s">
        <v>46</v>
      </c>
      <c r="O2" s="11" t="s">
        <v>47</v>
      </c>
      <c r="P2" s="41" t="s">
        <v>52</v>
      </c>
      <c r="Q2" s="12" t="s">
        <v>20</v>
      </c>
    </row>
    <row r="3" spans="1:17" ht="36" customHeight="1">
      <c r="A3" s="590" t="s">
        <v>109</v>
      </c>
      <c r="B3" s="586" t="s">
        <v>22</v>
      </c>
      <c r="C3" s="21" t="s">
        <v>35</v>
      </c>
      <c r="D3" s="1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2"/>
      <c r="Q3" s="6"/>
    </row>
    <row r="4" spans="1:17" ht="36" customHeight="1">
      <c r="A4" s="591"/>
      <c r="B4" s="587"/>
      <c r="C4" s="18" t="s">
        <v>19</v>
      </c>
      <c r="D4" s="1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3"/>
      <c r="Q4" s="7"/>
    </row>
    <row r="5" spans="1:17" ht="36" customHeight="1">
      <c r="A5" s="593" t="s">
        <v>108</v>
      </c>
      <c r="B5" s="588" t="s">
        <v>22</v>
      </c>
      <c r="C5" s="19" t="s">
        <v>35</v>
      </c>
      <c r="D5" s="1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4"/>
      <c r="Q5" s="8"/>
    </row>
    <row r="6" spans="1:17" ht="36" customHeight="1" thickBot="1">
      <c r="A6" s="594"/>
      <c r="B6" s="589"/>
      <c r="C6" s="20" t="s">
        <v>19</v>
      </c>
      <c r="D6" s="1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45"/>
      <c r="Q6" s="10"/>
    </row>
    <row r="7" spans="1:17" ht="36" customHeight="1">
      <c r="A7" s="590" t="s">
        <v>109</v>
      </c>
      <c r="B7" s="577" t="s">
        <v>21</v>
      </c>
      <c r="C7" s="21" t="s">
        <v>18</v>
      </c>
      <c r="D7" s="1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2"/>
      <c r="Q7" s="6"/>
    </row>
    <row r="8" spans="1:17" ht="36" customHeight="1">
      <c r="A8" s="592"/>
      <c r="B8" s="578"/>
      <c r="C8" s="18" t="s">
        <v>19</v>
      </c>
      <c r="D8" s="1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3"/>
      <c r="Q8" s="7"/>
    </row>
    <row r="9" spans="1:17" ht="36" customHeight="1">
      <c r="A9" s="593" t="s">
        <v>108</v>
      </c>
      <c r="B9" s="579" t="s">
        <v>21</v>
      </c>
      <c r="C9" s="22" t="s">
        <v>18</v>
      </c>
      <c r="D9" s="1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4"/>
      <c r="Q9" s="8"/>
    </row>
    <row r="10" spans="1:17" ht="36" customHeight="1" thickBot="1">
      <c r="A10" s="594"/>
      <c r="B10" s="580"/>
      <c r="C10" s="20" t="s">
        <v>19</v>
      </c>
      <c r="D10" s="17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45"/>
      <c r="Q10" s="10"/>
    </row>
    <row r="11" spans="1:17" ht="36" customHeight="1">
      <c r="A11" s="590" t="s">
        <v>109</v>
      </c>
      <c r="B11" s="583" t="s">
        <v>49</v>
      </c>
      <c r="C11" s="23" t="s">
        <v>18</v>
      </c>
      <c r="D11" s="1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2"/>
      <c r="Q11" s="6"/>
    </row>
    <row r="12" spans="1:17" ht="36" customHeight="1">
      <c r="A12" s="591"/>
      <c r="B12" s="584"/>
      <c r="C12" s="24" t="s">
        <v>19</v>
      </c>
      <c r="D12" s="1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3"/>
      <c r="Q12" s="7"/>
    </row>
    <row r="13" spans="1:17" ht="36" customHeight="1">
      <c r="A13" s="593" t="s">
        <v>108</v>
      </c>
      <c r="B13" s="581" t="s">
        <v>49</v>
      </c>
      <c r="C13" s="25" t="s">
        <v>18</v>
      </c>
      <c r="D13" s="1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4"/>
      <c r="Q13" s="8"/>
    </row>
    <row r="14" spans="1:17" ht="36" customHeight="1" thickBot="1">
      <c r="A14" s="594"/>
      <c r="B14" s="582"/>
      <c r="C14" s="26" t="s">
        <v>19</v>
      </c>
      <c r="D14" s="17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45"/>
      <c r="Q14" s="10"/>
    </row>
  </sheetData>
  <mergeCells count="15">
    <mergeCell ref="A2:C2"/>
    <mergeCell ref="O1:Q1"/>
    <mergeCell ref="B7:B8"/>
    <mergeCell ref="B9:B10"/>
    <mergeCell ref="B13:B14"/>
    <mergeCell ref="B11:B12"/>
    <mergeCell ref="A1:N1"/>
    <mergeCell ref="B3:B4"/>
    <mergeCell ref="B5:B6"/>
    <mergeCell ref="A3:A4"/>
    <mergeCell ref="A7:A8"/>
    <mergeCell ref="A11:A12"/>
    <mergeCell ref="A5:A6"/>
    <mergeCell ref="A9:A10"/>
    <mergeCell ref="A13:A14"/>
  </mergeCells>
  <phoneticPr fontId="3" type="noConversion"/>
  <pageMargins left="0.25" right="0.25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workbookViewId="0">
      <pane xSplit="8" ySplit="17" topLeftCell="AJ69" activePane="bottomRight" state="frozen"/>
      <selection pane="topRight" activeCell="I1" sqref="I1"/>
      <selection pane="bottomLeft" activeCell="A18" sqref="A18"/>
      <selection pane="bottomRight" activeCell="AP72" sqref="AP72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40" width="10.875" bestFit="1" customWidth="1"/>
    <col min="42" max="43" width="10.875" bestFit="1" customWidth="1"/>
    <col min="46" max="46" width="11" bestFit="1" customWidth="1"/>
  </cols>
  <sheetData>
    <row r="1" spans="1:46" ht="19.5" thickBot="1">
      <c r="A1" s="510"/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67" t="s">
        <v>5</v>
      </c>
      <c r="R4" s="530" t="s">
        <v>6</v>
      </c>
      <c r="S4" s="530"/>
      <c r="T4" s="367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69" t="s">
        <v>12</v>
      </c>
      <c r="P5" s="202" t="s">
        <v>13</v>
      </c>
      <c r="Q5" s="203" t="s">
        <v>14</v>
      </c>
      <c r="R5" s="204" t="s">
        <v>15</v>
      </c>
      <c r="S5" s="369" t="s">
        <v>16</v>
      </c>
      <c r="T5" s="368" t="s">
        <v>17</v>
      </c>
      <c r="U5" s="531"/>
      <c r="V5" s="533"/>
      <c r="W5" s="546"/>
      <c r="X5" s="548"/>
      <c r="Y5" s="548"/>
      <c r="Z5" s="371" t="s">
        <v>85</v>
      </c>
      <c r="AA5" s="368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70" t="s">
        <v>84</v>
      </c>
      <c r="AJ5" s="370" t="s">
        <v>11</v>
      </c>
      <c r="AK5" s="370" t="s">
        <v>84</v>
      </c>
      <c r="AL5" s="536"/>
      <c r="AM5" s="370" t="s">
        <v>74</v>
      </c>
      <c r="AN5" s="370" t="s">
        <v>75</v>
      </c>
      <c r="AO5" s="526"/>
      <c r="AP5" s="538"/>
      <c r="AQ5" s="526"/>
      <c r="AR5" s="526"/>
      <c r="AS5" s="526"/>
      <c r="AT5" s="528"/>
    </row>
    <row r="6" spans="1:46">
      <c r="A6" s="506">
        <v>43101</v>
      </c>
      <c r="B6" s="507" t="str">
        <f>IF(TRIM(A6)="","","(" &amp; MID("일월화수목금토",WEEKDAY(A6),1) &amp; ")")</f>
        <v>(월)</v>
      </c>
      <c r="C6" s="231" t="str">
        <f>IF(TRIM(A6)="","",$C$74)</f>
        <v>인원</v>
      </c>
      <c r="D6" s="236"/>
      <c r="E6" s="373"/>
      <c r="F6" s="198"/>
      <c r="G6" s="198"/>
      <c r="H6" s="229">
        <f>SUM(E6:G6)</f>
        <v>0</v>
      </c>
      <c r="I6" s="373"/>
      <c r="J6" s="198"/>
      <c r="K6" s="198"/>
      <c r="L6" s="198"/>
      <c r="M6" s="211"/>
      <c r="N6" s="373"/>
      <c r="O6" s="198"/>
      <c r="P6" s="198"/>
      <c r="Q6" s="198"/>
      <c r="R6" s="198"/>
      <c r="S6" s="198"/>
      <c r="T6" s="198"/>
      <c r="U6" s="286"/>
      <c r="V6" s="229">
        <f t="shared" ref="V6:V73" si="0">SUM(N6:U6)</f>
        <v>0</v>
      </c>
      <c r="W6" s="222"/>
      <c r="X6" s="198"/>
      <c r="Y6" s="198"/>
      <c r="Z6" s="198"/>
      <c r="AA6" s="198"/>
      <c r="AB6" s="198"/>
      <c r="AC6" s="198"/>
      <c r="AD6" s="229">
        <f t="shared" ref="AD6:AD11" si="1">SUM(I6:M6)+SUM(V6:AC6)</f>
        <v>0</v>
      </c>
      <c r="AE6" s="267"/>
      <c r="AF6" s="199"/>
      <c r="AG6" s="229">
        <f>SUM(AE6:AF6)</f>
        <v>0</v>
      </c>
      <c r="AH6" s="274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29">
        <f>SUM(AH6:AS6)</f>
        <v>0</v>
      </c>
    </row>
    <row r="7" spans="1:46">
      <c r="A7" s="502"/>
      <c r="B7" s="503"/>
      <c r="C7" s="232" t="str">
        <f>IF(TRIM(C6)="","",$C$75)</f>
        <v>매출</v>
      </c>
      <c r="D7" s="237"/>
      <c r="E7" s="224"/>
      <c r="F7" s="186"/>
      <c r="G7" s="186"/>
      <c r="H7" s="230">
        <f t="shared" ref="H7:H73" si="2">SUM(E7:G7)</f>
        <v>0</v>
      </c>
      <c r="I7" s="218"/>
      <c r="J7" s="184"/>
      <c r="K7" s="184"/>
      <c r="L7" s="184"/>
      <c r="M7" s="212"/>
      <c r="N7" s="217"/>
      <c r="O7" s="187"/>
      <c r="P7" s="187"/>
      <c r="Q7" s="187"/>
      <c r="R7" s="187"/>
      <c r="S7" s="187"/>
      <c r="T7" s="187"/>
      <c r="U7" s="288"/>
      <c r="V7" s="263">
        <f t="shared" si="0"/>
        <v>0</v>
      </c>
      <c r="W7" s="223"/>
      <c r="X7" s="184"/>
      <c r="Y7" s="184"/>
      <c r="Z7" s="184"/>
      <c r="AA7" s="184"/>
      <c r="AB7" s="184"/>
      <c r="AC7" s="184"/>
      <c r="AD7" s="230">
        <f t="shared" si="1"/>
        <v>0</v>
      </c>
      <c r="AE7" s="268"/>
      <c r="AF7" s="188"/>
      <c r="AG7" s="230">
        <f>SUM(AE7:AF7)</f>
        <v>0</v>
      </c>
      <c r="AH7" s="275"/>
      <c r="AI7" s="189"/>
      <c r="AJ7" s="189"/>
      <c r="AK7" s="189"/>
      <c r="AL7" s="189"/>
      <c r="AM7" s="189"/>
      <c r="AN7" s="189"/>
      <c r="AO7" s="190"/>
      <c r="AP7" s="190"/>
      <c r="AQ7" s="190"/>
      <c r="AR7" s="190"/>
      <c r="AS7" s="190"/>
      <c r="AT7" s="230">
        <f>SUM(AH7:AS7)</f>
        <v>0</v>
      </c>
    </row>
    <row r="8" spans="1:46">
      <c r="A8" s="502">
        <v>43102</v>
      </c>
      <c r="B8" s="503" t="str">
        <f t="shared" ref="B8" si="3">IF(TRIM(A8)="","","(" &amp; MID("일월화수목금토",WEEKDAY(A8),1) &amp; ")")</f>
        <v>(화)</v>
      </c>
      <c r="C8" s="232" t="str">
        <f t="shared" ref="C8" si="4">IF(TRIM(A8)="","",$C$74)</f>
        <v>인원</v>
      </c>
      <c r="D8" s="237"/>
      <c r="E8" s="218"/>
      <c r="F8" s="184"/>
      <c r="G8" s="184"/>
      <c r="H8" s="229">
        <f t="shared" si="2"/>
        <v>0</v>
      </c>
      <c r="I8" s="218">
        <v>1</v>
      </c>
      <c r="J8" s="184"/>
      <c r="K8" s="184"/>
      <c r="L8" s="184"/>
      <c r="M8" s="212">
        <v>1</v>
      </c>
      <c r="N8" s="218"/>
      <c r="O8" s="184"/>
      <c r="P8" s="184"/>
      <c r="Q8" s="184"/>
      <c r="R8" s="184"/>
      <c r="S8" s="184">
        <v>1</v>
      </c>
      <c r="T8" s="184"/>
      <c r="U8" s="287"/>
      <c r="V8" s="229">
        <f t="shared" si="0"/>
        <v>1</v>
      </c>
      <c r="W8" s="223"/>
      <c r="X8" s="184"/>
      <c r="Y8" s="184">
        <v>4</v>
      </c>
      <c r="Z8" s="184">
        <v>1</v>
      </c>
      <c r="AA8" s="184"/>
      <c r="AB8" s="184"/>
      <c r="AC8" s="184">
        <v>8</v>
      </c>
      <c r="AD8" s="229">
        <f t="shared" si="1"/>
        <v>16</v>
      </c>
      <c r="AE8" s="269"/>
      <c r="AF8" s="185"/>
      <c r="AG8" s="229">
        <f t="shared" ref="AG8:AG73" si="5">SUM(AE8:AF8)</f>
        <v>0</v>
      </c>
      <c r="AH8" s="276"/>
      <c r="AI8" s="191"/>
      <c r="AJ8" s="191"/>
      <c r="AK8" s="191">
        <v>1</v>
      </c>
      <c r="AL8" s="191"/>
      <c r="AM8" s="191">
        <v>1</v>
      </c>
      <c r="AN8" s="191">
        <v>1</v>
      </c>
      <c r="AO8" s="191">
        <v>2</v>
      </c>
      <c r="AP8" s="191">
        <v>7</v>
      </c>
      <c r="AQ8" s="191"/>
      <c r="AR8" s="191"/>
      <c r="AS8" s="191"/>
      <c r="AT8" s="229">
        <f t="shared" ref="AT8:AT73" si="6">SUM(AH8:AS8)</f>
        <v>12</v>
      </c>
    </row>
    <row r="9" spans="1:46">
      <c r="A9" s="502"/>
      <c r="B9" s="503"/>
      <c r="C9" s="232" t="str">
        <f t="shared" ref="C9" si="7">IF(TRIM(C8)="","",$C$75)</f>
        <v>매출</v>
      </c>
      <c r="D9" s="237"/>
      <c r="E9" s="224"/>
      <c r="F9" s="186"/>
      <c r="G9" s="186"/>
      <c r="H9" s="230">
        <f t="shared" si="2"/>
        <v>0</v>
      </c>
      <c r="I9" s="218">
        <v>45660</v>
      </c>
      <c r="J9" s="184"/>
      <c r="K9" s="184"/>
      <c r="L9" s="184"/>
      <c r="M9" s="212">
        <v>7060</v>
      </c>
      <c r="N9" s="217"/>
      <c r="O9" s="187"/>
      <c r="P9" s="187"/>
      <c r="Q9" s="187"/>
      <c r="R9" s="187"/>
      <c r="S9" s="187">
        <v>167640</v>
      </c>
      <c r="T9" s="187"/>
      <c r="U9" s="288"/>
      <c r="V9" s="263">
        <f t="shared" si="0"/>
        <v>167640</v>
      </c>
      <c r="W9" s="223"/>
      <c r="X9" s="184"/>
      <c r="Y9" s="184">
        <v>256500</v>
      </c>
      <c r="Z9" s="184">
        <v>37040</v>
      </c>
      <c r="AA9" s="184"/>
      <c r="AB9" s="184"/>
      <c r="AC9" s="184">
        <v>298880</v>
      </c>
      <c r="AD9" s="230">
        <f t="shared" si="1"/>
        <v>812780</v>
      </c>
      <c r="AE9" s="268"/>
      <c r="AF9" s="188"/>
      <c r="AG9" s="230">
        <f t="shared" si="5"/>
        <v>0</v>
      </c>
      <c r="AH9" s="276"/>
      <c r="AI9" s="191"/>
      <c r="AJ9" s="191"/>
      <c r="AK9" s="191">
        <v>24000</v>
      </c>
      <c r="AL9" s="191"/>
      <c r="AM9" s="191">
        <v>84170</v>
      </c>
      <c r="AN9" s="191">
        <v>37310</v>
      </c>
      <c r="AO9" s="191"/>
      <c r="AP9" s="191">
        <v>797310</v>
      </c>
      <c r="AQ9" s="191"/>
      <c r="AR9" s="191"/>
      <c r="AS9" s="191"/>
      <c r="AT9" s="230">
        <f t="shared" si="6"/>
        <v>942790</v>
      </c>
    </row>
    <row r="10" spans="1:46">
      <c r="A10" s="502">
        <v>43103</v>
      </c>
      <c r="B10" s="503" t="str">
        <f t="shared" ref="B10" si="8">IF(TRIM(A10)="","","(" &amp; MID("일월화수목금토",WEEKDAY(A10),1) &amp; ")")</f>
        <v>(수)</v>
      </c>
      <c r="C10" s="232" t="str">
        <f>IF(TRIM(A10)="","",$C$74)</f>
        <v>인원</v>
      </c>
      <c r="D10" s="237"/>
      <c r="E10" s="218"/>
      <c r="F10" s="184"/>
      <c r="G10" s="184"/>
      <c r="H10" s="229">
        <f t="shared" si="2"/>
        <v>0</v>
      </c>
      <c r="I10" s="218">
        <v>1</v>
      </c>
      <c r="J10" s="184"/>
      <c r="K10" s="184">
        <v>4</v>
      </c>
      <c r="L10" s="184"/>
      <c r="M10" s="212"/>
      <c r="N10" s="218"/>
      <c r="O10" s="184"/>
      <c r="P10" s="184"/>
      <c r="Q10" s="184"/>
      <c r="R10" s="184"/>
      <c r="S10" s="184">
        <v>3</v>
      </c>
      <c r="T10" s="184"/>
      <c r="U10" s="287"/>
      <c r="V10" s="229">
        <f t="shared" si="0"/>
        <v>3</v>
      </c>
      <c r="W10" s="223"/>
      <c r="X10" s="184"/>
      <c r="Y10" s="184">
        <v>6</v>
      </c>
      <c r="Z10" s="184"/>
      <c r="AA10" s="184"/>
      <c r="AB10" s="184"/>
      <c r="AC10" s="184"/>
      <c r="AD10" s="229">
        <f t="shared" si="1"/>
        <v>14</v>
      </c>
      <c r="AE10" s="269"/>
      <c r="AF10" s="185"/>
      <c r="AG10" s="229">
        <f t="shared" si="5"/>
        <v>0</v>
      </c>
      <c r="AH10" s="277"/>
      <c r="AI10" s="192"/>
      <c r="AJ10" s="192">
        <v>4</v>
      </c>
      <c r="AK10" s="192"/>
      <c r="AL10" s="192"/>
      <c r="AM10" s="192"/>
      <c r="AN10" s="192"/>
      <c r="AO10" s="192">
        <v>3</v>
      </c>
      <c r="AP10" s="192">
        <v>9</v>
      </c>
      <c r="AQ10" s="192"/>
      <c r="AR10" s="192"/>
      <c r="AS10" s="192"/>
      <c r="AT10" s="229">
        <f t="shared" si="6"/>
        <v>16</v>
      </c>
    </row>
    <row r="11" spans="1:46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>
        <f t="shared" si="2"/>
        <v>0</v>
      </c>
      <c r="I11" s="218">
        <v>27010</v>
      </c>
      <c r="J11" s="184"/>
      <c r="K11" s="184">
        <v>69930</v>
      </c>
      <c r="L11" s="184"/>
      <c r="M11" s="212"/>
      <c r="N11" s="217"/>
      <c r="O11" s="187"/>
      <c r="P11" s="187"/>
      <c r="Q11" s="187"/>
      <c r="R11" s="187"/>
      <c r="S11" s="187">
        <v>432920</v>
      </c>
      <c r="T11" s="187"/>
      <c r="U11" s="288"/>
      <c r="V11" s="263">
        <f t="shared" si="0"/>
        <v>432920</v>
      </c>
      <c r="W11" s="223"/>
      <c r="X11" s="184"/>
      <c r="Y11" s="184">
        <v>1030000</v>
      </c>
      <c r="Z11" s="184"/>
      <c r="AA11" s="184"/>
      <c r="AB11" s="184"/>
      <c r="AC11" s="184"/>
      <c r="AD11" s="230">
        <f t="shared" si="1"/>
        <v>1559860</v>
      </c>
      <c r="AE11" s="268"/>
      <c r="AF11" s="188"/>
      <c r="AG11" s="230">
        <f t="shared" si="5"/>
        <v>0</v>
      </c>
      <c r="AH11" s="278"/>
      <c r="AI11" s="193"/>
      <c r="AJ11" s="193">
        <v>66000</v>
      </c>
      <c r="AK11" s="193"/>
      <c r="AL11" s="193"/>
      <c r="AM11" s="193"/>
      <c r="AN11" s="193"/>
      <c r="AO11" s="193"/>
      <c r="AP11" s="193">
        <v>494510</v>
      </c>
      <c r="AQ11" s="193"/>
      <c r="AR11" s="193"/>
      <c r="AS11" s="193"/>
      <c r="AT11" s="230">
        <f t="shared" si="6"/>
        <v>560510</v>
      </c>
    </row>
    <row r="12" spans="1:46">
      <c r="A12" s="506">
        <v>43104</v>
      </c>
      <c r="B12" s="505" t="s">
        <v>99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>
        <v>1</v>
      </c>
      <c r="J12" s="184"/>
      <c r="K12" s="184">
        <v>2</v>
      </c>
      <c r="L12" s="184"/>
      <c r="M12" s="212">
        <v>1</v>
      </c>
      <c r="N12" s="218"/>
      <c r="O12" s="184">
        <v>1</v>
      </c>
      <c r="P12" s="187"/>
      <c r="Q12" s="187"/>
      <c r="R12" s="187"/>
      <c r="S12" s="184">
        <v>3</v>
      </c>
      <c r="T12" s="187"/>
      <c r="U12" s="288"/>
      <c r="V12" s="229">
        <v>3</v>
      </c>
      <c r="W12" s="223"/>
      <c r="X12" s="184"/>
      <c r="Y12" s="184">
        <v>7</v>
      </c>
      <c r="Z12" s="184"/>
      <c r="AA12" s="184"/>
      <c r="AB12" s="184"/>
      <c r="AC12" s="184"/>
      <c r="AD12" s="360"/>
      <c r="AE12" s="268"/>
      <c r="AF12" s="188"/>
      <c r="AG12" s="360"/>
      <c r="AH12" s="278">
        <v>2</v>
      </c>
      <c r="AI12" s="193"/>
      <c r="AJ12" s="193">
        <v>3</v>
      </c>
      <c r="AK12" s="193"/>
      <c r="AL12" s="193"/>
      <c r="AM12" s="193"/>
      <c r="AN12" s="193">
        <v>3</v>
      </c>
      <c r="AO12" s="193">
        <v>1</v>
      </c>
      <c r="AP12" s="193">
        <v>6</v>
      </c>
      <c r="AQ12" s="193"/>
      <c r="AR12" s="193"/>
      <c r="AS12" s="193"/>
      <c r="AT12" s="360"/>
    </row>
    <row r="13" spans="1:46">
      <c r="A13" s="502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>
        <v>32900</v>
      </c>
      <c r="J13" s="184"/>
      <c r="K13" s="184">
        <v>33000</v>
      </c>
      <c r="L13" s="184"/>
      <c r="M13" s="212">
        <v>7060</v>
      </c>
      <c r="N13" s="217"/>
      <c r="O13" s="187">
        <v>141730</v>
      </c>
      <c r="P13" s="187"/>
      <c r="Q13" s="187"/>
      <c r="R13" s="187"/>
      <c r="S13" s="187">
        <v>432920</v>
      </c>
      <c r="T13" s="187"/>
      <c r="U13" s="288"/>
      <c r="V13" s="263">
        <f t="shared" si="0"/>
        <v>574650</v>
      </c>
      <c r="W13" s="223"/>
      <c r="X13" s="184"/>
      <c r="Y13" s="184">
        <v>675290</v>
      </c>
      <c r="Z13" s="184"/>
      <c r="AA13" s="184"/>
      <c r="AB13" s="184"/>
      <c r="AC13" s="184"/>
      <c r="AD13" s="360"/>
      <c r="AE13" s="268"/>
      <c r="AF13" s="188"/>
      <c r="AG13" s="360"/>
      <c r="AH13" s="278">
        <v>82700</v>
      </c>
      <c r="AI13" s="193"/>
      <c r="AJ13" s="193">
        <v>52120</v>
      </c>
      <c r="AK13" s="193"/>
      <c r="AL13" s="193"/>
      <c r="AM13" s="193"/>
      <c r="AN13" s="193">
        <v>72570</v>
      </c>
      <c r="AO13" s="193"/>
      <c r="AP13" s="193">
        <v>519040</v>
      </c>
      <c r="AQ13" s="193"/>
      <c r="AR13" s="193"/>
      <c r="AS13" s="193"/>
      <c r="AT13" s="360"/>
    </row>
    <row r="14" spans="1:46">
      <c r="A14" s="502">
        <v>43105</v>
      </c>
      <c r="B14" s="503" t="str">
        <f t="shared" ref="B14" si="9">IF(TRIM(A14)="","","(" &amp; MID("일월화수목금토",WEEKDAY(A14),1) &amp; ")")</f>
        <v>(금)</v>
      </c>
      <c r="C14" s="232" t="str">
        <f t="shared" ref="C14" si="10">IF(TRIM(A14)="","",$C$74)</f>
        <v>인원</v>
      </c>
      <c r="D14" s="237"/>
      <c r="E14" s="218"/>
      <c r="F14" s="184"/>
      <c r="G14" s="184"/>
      <c r="H14" s="229">
        <f t="shared" si="2"/>
        <v>0</v>
      </c>
      <c r="I14" s="218">
        <v>1</v>
      </c>
      <c r="J14" s="184"/>
      <c r="K14" s="184"/>
      <c r="L14" s="184"/>
      <c r="M14" s="212">
        <v>1</v>
      </c>
      <c r="N14" s="218"/>
      <c r="O14" s="184">
        <v>1</v>
      </c>
      <c r="P14" s="184"/>
      <c r="Q14" s="184">
        <v>2</v>
      </c>
      <c r="R14" s="184"/>
      <c r="S14" s="184">
        <v>4</v>
      </c>
      <c r="T14" s="184"/>
      <c r="U14" s="287"/>
      <c r="V14" s="229">
        <f t="shared" si="0"/>
        <v>7</v>
      </c>
      <c r="W14" s="223"/>
      <c r="X14" s="184"/>
      <c r="Y14" s="184">
        <v>4</v>
      </c>
      <c r="Z14" s="184">
        <v>1</v>
      </c>
      <c r="AA14" s="184"/>
      <c r="AB14" s="184"/>
      <c r="AC14" s="184"/>
      <c r="AD14" s="229">
        <f t="shared" ref="AD14:AD73" si="11">SUM(I14:M14)+SUM(V14:AC14)</f>
        <v>14</v>
      </c>
      <c r="AE14" s="269"/>
      <c r="AF14" s="185"/>
      <c r="AG14" s="229">
        <f t="shared" si="5"/>
        <v>0</v>
      </c>
      <c r="AH14" s="277">
        <v>2</v>
      </c>
      <c r="AI14" s="192"/>
      <c r="AJ14" s="192">
        <v>3</v>
      </c>
      <c r="AK14" s="192"/>
      <c r="AL14" s="192">
        <v>2</v>
      </c>
      <c r="AM14" s="192">
        <v>2</v>
      </c>
      <c r="AN14" s="192">
        <v>2</v>
      </c>
      <c r="AO14" s="192">
        <v>1</v>
      </c>
      <c r="AP14" s="192">
        <v>5</v>
      </c>
      <c r="AQ14" s="192"/>
      <c r="AR14" s="192"/>
      <c r="AS14" s="192"/>
      <c r="AT14" s="229">
        <f t="shared" si="6"/>
        <v>17</v>
      </c>
    </row>
    <row r="15" spans="1:46">
      <c r="A15" s="502"/>
      <c r="B15" s="503"/>
      <c r="C15" s="232" t="str">
        <f t="shared" ref="C15" si="12">IF(TRIM(C14)="","",$C$75)</f>
        <v>매출</v>
      </c>
      <c r="D15" s="237"/>
      <c r="E15" s="224"/>
      <c r="F15" s="186"/>
      <c r="G15" s="186"/>
      <c r="H15" s="230">
        <f t="shared" si="2"/>
        <v>0</v>
      </c>
      <c r="I15" s="218">
        <v>32900</v>
      </c>
      <c r="J15" s="184"/>
      <c r="K15" s="184"/>
      <c r="L15" s="184"/>
      <c r="M15" s="212">
        <v>7060</v>
      </c>
      <c r="N15" s="217"/>
      <c r="O15" s="187">
        <v>141730</v>
      </c>
      <c r="P15" s="187"/>
      <c r="Q15" s="187">
        <v>75560</v>
      </c>
      <c r="R15" s="187"/>
      <c r="S15" s="187">
        <v>670560</v>
      </c>
      <c r="T15" s="187"/>
      <c r="U15" s="288"/>
      <c r="V15" s="263">
        <f t="shared" si="0"/>
        <v>887850</v>
      </c>
      <c r="W15" s="223"/>
      <c r="X15" s="184"/>
      <c r="Y15" s="184">
        <v>151200</v>
      </c>
      <c r="Z15" s="184">
        <v>130000</v>
      </c>
      <c r="AA15" s="184"/>
      <c r="AB15" s="184"/>
      <c r="AC15" s="184"/>
      <c r="AD15" s="230">
        <f t="shared" si="11"/>
        <v>1209010</v>
      </c>
      <c r="AE15" s="268"/>
      <c r="AF15" s="188"/>
      <c r="AG15" s="230">
        <f t="shared" si="5"/>
        <v>0</v>
      </c>
      <c r="AH15" s="278">
        <v>78520</v>
      </c>
      <c r="AI15" s="193"/>
      <c r="AJ15" s="193">
        <v>50810</v>
      </c>
      <c r="AK15" s="193"/>
      <c r="AL15" s="193">
        <v>14120</v>
      </c>
      <c r="AM15" s="193">
        <v>99020</v>
      </c>
      <c r="AN15" s="193">
        <v>37550</v>
      </c>
      <c r="AO15" s="193"/>
      <c r="AP15" s="193">
        <v>236960</v>
      </c>
      <c r="AQ15" s="193"/>
      <c r="AR15" s="193"/>
      <c r="AS15" s="193"/>
      <c r="AT15" s="230">
        <f t="shared" si="6"/>
        <v>516980</v>
      </c>
    </row>
    <row r="16" spans="1:46">
      <c r="A16" s="502">
        <v>43106</v>
      </c>
      <c r="B16" s="503" t="str">
        <f t="shared" ref="B16" si="13">IF(TRIM(A16)="","","(" &amp; MID("일월화수목금토",WEEKDAY(A16),1) &amp; ")")</f>
        <v>(토)</v>
      </c>
      <c r="C16" s="232" t="str">
        <f t="shared" ref="C16" si="14">IF(TRIM(A16)="","",$C$74)</f>
        <v>인원</v>
      </c>
      <c r="D16" s="237"/>
      <c r="E16" s="218"/>
      <c r="F16" s="184"/>
      <c r="G16" s="184"/>
      <c r="H16" s="229">
        <f t="shared" si="2"/>
        <v>0</v>
      </c>
      <c r="I16" s="218"/>
      <c r="J16" s="184"/>
      <c r="K16" s="184"/>
      <c r="L16" s="184"/>
      <c r="M16" s="212"/>
      <c r="N16" s="218"/>
      <c r="O16" s="184"/>
      <c r="P16" s="184"/>
      <c r="Q16" s="184"/>
      <c r="R16" s="184"/>
      <c r="S16" s="184"/>
      <c r="T16" s="184"/>
      <c r="U16" s="287"/>
      <c r="V16" s="229">
        <f t="shared" si="0"/>
        <v>0</v>
      </c>
      <c r="W16" s="223"/>
      <c r="X16" s="184"/>
      <c r="Y16" s="184"/>
      <c r="Z16" s="184"/>
      <c r="AA16" s="184"/>
      <c r="AB16" s="184"/>
      <c r="AC16" s="184"/>
      <c r="AD16" s="229">
        <f t="shared" si="11"/>
        <v>0</v>
      </c>
      <c r="AE16" s="269"/>
      <c r="AF16" s="185"/>
      <c r="AG16" s="229">
        <f t="shared" si="5"/>
        <v>0</v>
      </c>
      <c r="AH16" s="277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229">
        <f t="shared" si="6"/>
        <v>0</v>
      </c>
    </row>
    <row r="17" spans="1:46">
      <c r="A17" s="502"/>
      <c r="B17" s="503"/>
      <c r="C17" s="232" t="str">
        <f t="shared" ref="C17" si="15">IF(TRIM(C16)="","",$C$75)</f>
        <v>매출</v>
      </c>
      <c r="D17" s="237"/>
      <c r="E17" s="224"/>
      <c r="F17" s="186"/>
      <c r="G17" s="186"/>
      <c r="H17" s="230">
        <f t="shared" si="2"/>
        <v>0</v>
      </c>
      <c r="I17" s="218"/>
      <c r="J17" s="184"/>
      <c r="K17" s="184"/>
      <c r="L17" s="184"/>
      <c r="M17" s="212"/>
      <c r="N17" s="217"/>
      <c r="O17" s="187"/>
      <c r="P17" s="187"/>
      <c r="Q17" s="187"/>
      <c r="R17" s="187"/>
      <c r="S17" s="187"/>
      <c r="T17" s="187"/>
      <c r="U17" s="288"/>
      <c r="V17" s="263">
        <f t="shared" si="0"/>
        <v>0</v>
      </c>
      <c r="W17" s="223"/>
      <c r="X17" s="184"/>
      <c r="Y17" s="184"/>
      <c r="Z17" s="184"/>
      <c r="AA17" s="184"/>
      <c r="AB17" s="184"/>
      <c r="AC17" s="184"/>
      <c r="AD17" s="230">
        <f t="shared" si="11"/>
        <v>0</v>
      </c>
      <c r="AE17" s="268"/>
      <c r="AF17" s="188"/>
      <c r="AG17" s="230">
        <f t="shared" si="5"/>
        <v>0</v>
      </c>
      <c r="AH17" s="278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230">
        <f t="shared" si="6"/>
        <v>0</v>
      </c>
    </row>
    <row r="18" spans="1:46" ht="19.5" customHeight="1">
      <c r="A18" s="506">
        <v>43107</v>
      </c>
      <c r="B18" s="503" t="str">
        <f t="shared" ref="B18" si="16">IF(TRIM(A18)="","","(" &amp; MID("일월화수목금토",WEEKDAY(A18),1) &amp; ")")</f>
        <v>(일)</v>
      </c>
      <c r="C18" s="232" t="str">
        <f t="shared" ref="C18" si="17">IF(TRIM(A18)="","",$C$74)</f>
        <v>인원</v>
      </c>
      <c r="D18" s="237"/>
      <c r="E18" s="218"/>
      <c r="F18" s="184"/>
      <c r="G18" s="184"/>
      <c r="H18" s="229">
        <f t="shared" si="2"/>
        <v>0</v>
      </c>
      <c r="I18" s="218"/>
      <c r="J18" s="184"/>
      <c r="K18" s="184"/>
      <c r="L18" s="184"/>
      <c r="M18" s="212"/>
      <c r="N18" s="218"/>
      <c r="O18" s="184"/>
      <c r="P18" s="184"/>
      <c r="Q18" s="184"/>
      <c r="R18" s="184"/>
      <c r="S18" s="184"/>
      <c r="T18" s="184"/>
      <c r="U18" s="287"/>
      <c r="V18" s="229">
        <f t="shared" si="0"/>
        <v>0</v>
      </c>
      <c r="W18" s="223"/>
      <c r="X18" s="184"/>
      <c r="Y18" s="184"/>
      <c r="Z18" s="184"/>
      <c r="AA18" s="184"/>
      <c r="AB18" s="184"/>
      <c r="AC18" s="184"/>
      <c r="AD18" s="229">
        <f t="shared" si="11"/>
        <v>0</v>
      </c>
      <c r="AE18" s="269"/>
      <c r="AF18" s="185"/>
      <c r="AG18" s="229">
        <f t="shared" si="5"/>
        <v>0</v>
      </c>
      <c r="AH18" s="277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229">
        <f t="shared" si="6"/>
        <v>0</v>
      </c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>
        <f t="shared" si="2"/>
        <v>0</v>
      </c>
      <c r="I19" s="218"/>
      <c r="J19" s="184"/>
      <c r="K19" s="184"/>
      <c r="L19" s="184"/>
      <c r="M19" s="212"/>
      <c r="N19" s="217"/>
      <c r="O19" s="187"/>
      <c r="P19" s="187"/>
      <c r="Q19" s="187"/>
      <c r="R19" s="187"/>
      <c r="S19" s="187"/>
      <c r="T19" s="187"/>
      <c r="U19" s="288"/>
      <c r="V19" s="263">
        <f t="shared" si="0"/>
        <v>0</v>
      </c>
      <c r="W19" s="223"/>
      <c r="X19" s="184"/>
      <c r="Y19" s="184"/>
      <c r="Z19" s="184"/>
      <c r="AA19" s="184"/>
      <c r="AB19" s="184"/>
      <c r="AC19" s="184"/>
      <c r="AD19" s="230">
        <f t="shared" si="11"/>
        <v>0</v>
      </c>
      <c r="AE19" s="268"/>
      <c r="AF19" s="188"/>
      <c r="AG19" s="230">
        <f t="shared" si="5"/>
        <v>0</v>
      </c>
      <c r="AH19" s="278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230">
        <f t="shared" si="6"/>
        <v>0</v>
      </c>
    </row>
    <row r="20" spans="1:46">
      <c r="A20" s="502">
        <v>43108</v>
      </c>
      <c r="B20" s="505" t="s">
        <v>118</v>
      </c>
      <c r="C20" s="232" t="str">
        <f t="shared" ref="C20" si="18">IF(TRIM(A20)="","",$C$74)</f>
        <v>인원</v>
      </c>
      <c r="D20" s="237"/>
      <c r="E20" s="218"/>
      <c r="F20" s="184"/>
      <c r="G20" s="184"/>
      <c r="H20" s="229">
        <f t="shared" si="2"/>
        <v>0</v>
      </c>
      <c r="I20" s="218">
        <v>2</v>
      </c>
      <c r="J20" s="184"/>
      <c r="K20" s="184"/>
      <c r="L20" s="184">
        <v>3</v>
      </c>
      <c r="M20" s="212">
        <v>2</v>
      </c>
      <c r="N20" s="218"/>
      <c r="O20" s="184">
        <v>1</v>
      </c>
      <c r="P20" s="184"/>
      <c r="Q20" s="184"/>
      <c r="R20" s="184"/>
      <c r="S20" s="184">
        <v>4</v>
      </c>
      <c r="T20" s="184"/>
      <c r="U20" s="287"/>
      <c r="V20" s="229">
        <f t="shared" si="0"/>
        <v>5</v>
      </c>
      <c r="W20" s="223"/>
      <c r="X20" s="184"/>
      <c r="Y20" s="184">
        <v>3</v>
      </c>
      <c r="Z20" s="184">
        <v>2</v>
      </c>
      <c r="AA20" s="184"/>
      <c r="AB20" s="184"/>
      <c r="AC20" s="184"/>
      <c r="AD20" s="229">
        <f t="shared" si="11"/>
        <v>17</v>
      </c>
      <c r="AE20" s="269"/>
      <c r="AF20" s="185"/>
      <c r="AG20" s="229">
        <f t="shared" si="5"/>
        <v>0</v>
      </c>
      <c r="AH20" s="277">
        <v>3</v>
      </c>
      <c r="AI20" s="192">
        <v>4</v>
      </c>
      <c r="AJ20" s="192"/>
      <c r="AK20" s="192">
        <v>2</v>
      </c>
      <c r="AL20" s="192">
        <v>2</v>
      </c>
      <c r="AM20" s="192">
        <v>4</v>
      </c>
      <c r="AN20" s="192">
        <v>7</v>
      </c>
      <c r="AO20" s="192"/>
      <c r="AP20" s="192">
        <v>19</v>
      </c>
      <c r="AQ20" s="192"/>
      <c r="AR20" s="192"/>
      <c r="AS20" s="192"/>
      <c r="AT20" s="229">
        <f t="shared" si="6"/>
        <v>41</v>
      </c>
    </row>
    <row r="21" spans="1:46">
      <c r="A21" s="502"/>
      <c r="B21" s="507"/>
      <c r="C21" s="232" t="str">
        <f>IF(TRIM(C20)="","",$C$75)</f>
        <v>매출</v>
      </c>
      <c r="D21" s="237"/>
      <c r="E21" s="224"/>
      <c r="F21" s="186"/>
      <c r="G21" s="186"/>
      <c r="H21" s="230">
        <f t="shared" si="2"/>
        <v>0</v>
      </c>
      <c r="I21" s="218">
        <v>77810</v>
      </c>
      <c r="J21" s="184"/>
      <c r="K21" s="184"/>
      <c r="L21" s="184">
        <v>61500</v>
      </c>
      <c r="M21" s="212">
        <v>14520</v>
      </c>
      <c r="N21" s="217"/>
      <c r="O21" s="187">
        <v>137760</v>
      </c>
      <c r="P21" s="187"/>
      <c r="Q21" s="187"/>
      <c r="R21" s="187"/>
      <c r="S21" s="187">
        <v>670560</v>
      </c>
      <c r="T21" s="187"/>
      <c r="U21" s="288"/>
      <c r="V21" s="263">
        <f t="shared" si="0"/>
        <v>808320</v>
      </c>
      <c r="W21" s="223"/>
      <c r="X21" s="184"/>
      <c r="Y21" s="184">
        <v>128000</v>
      </c>
      <c r="Z21" s="184">
        <v>260000</v>
      </c>
      <c r="AA21" s="184"/>
      <c r="AB21" s="184"/>
      <c r="AC21" s="184"/>
      <c r="AD21" s="230">
        <f t="shared" si="11"/>
        <v>1350150</v>
      </c>
      <c r="AE21" s="268"/>
      <c r="AF21" s="188"/>
      <c r="AG21" s="230">
        <f t="shared" si="5"/>
        <v>0</v>
      </c>
      <c r="AH21" s="278">
        <v>129600</v>
      </c>
      <c r="AI21" s="193">
        <v>66000</v>
      </c>
      <c r="AJ21" s="193"/>
      <c r="AK21" s="193">
        <v>53430</v>
      </c>
      <c r="AL21" s="193">
        <v>14120</v>
      </c>
      <c r="AM21" s="193">
        <v>171320</v>
      </c>
      <c r="AN21" s="193">
        <v>171730</v>
      </c>
      <c r="AO21" s="193"/>
      <c r="AP21" s="193">
        <v>4592540</v>
      </c>
      <c r="AQ21" s="193"/>
      <c r="AR21" s="193"/>
      <c r="AS21" s="193"/>
      <c r="AT21" s="230">
        <f t="shared" si="6"/>
        <v>5198740</v>
      </c>
    </row>
    <row r="22" spans="1:46">
      <c r="A22" s="502">
        <v>43109</v>
      </c>
      <c r="B22" s="503" t="str">
        <f t="shared" ref="B22" si="19">IF(TRIM(A22)="","","(" &amp; MID("일월화수목금토",WEEKDAY(A22),1) &amp; ")")</f>
        <v>(화)</v>
      </c>
      <c r="C22" s="232" t="str">
        <f>IF(TRIM(A22)="","",$C$74)</f>
        <v>인원</v>
      </c>
      <c r="D22" s="237"/>
      <c r="E22" s="218"/>
      <c r="F22" s="184"/>
      <c r="G22" s="184"/>
      <c r="H22" s="229">
        <f t="shared" si="2"/>
        <v>0</v>
      </c>
      <c r="I22" s="218">
        <v>2</v>
      </c>
      <c r="J22" s="184">
        <v>1</v>
      </c>
      <c r="K22" s="184"/>
      <c r="L22" s="184">
        <v>1</v>
      </c>
      <c r="M22" s="212">
        <v>2</v>
      </c>
      <c r="N22" s="218"/>
      <c r="O22" s="184">
        <v>1</v>
      </c>
      <c r="P22" s="184"/>
      <c r="Q22" s="184"/>
      <c r="R22" s="184"/>
      <c r="S22" s="184">
        <v>2</v>
      </c>
      <c r="T22" s="184"/>
      <c r="U22" s="287"/>
      <c r="V22" s="229">
        <f t="shared" si="0"/>
        <v>3</v>
      </c>
      <c r="W22" s="223"/>
      <c r="X22" s="184"/>
      <c r="Y22" s="184">
        <v>5</v>
      </c>
      <c r="Z22" s="184"/>
      <c r="AA22" s="184"/>
      <c r="AB22" s="184"/>
      <c r="AC22" s="184">
        <v>6</v>
      </c>
      <c r="AD22" s="229">
        <f t="shared" si="11"/>
        <v>20</v>
      </c>
      <c r="AE22" s="269"/>
      <c r="AF22" s="185"/>
      <c r="AG22" s="229">
        <f t="shared" si="5"/>
        <v>0</v>
      </c>
      <c r="AH22" s="279">
        <v>3</v>
      </c>
      <c r="AI22" s="1"/>
      <c r="AJ22" s="1">
        <v>3</v>
      </c>
      <c r="AK22" s="1">
        <v>1</v>
      </c>
      <c r="AL22" s="1">
        <v>1</v>
      </c>
      <c r="AM22" s="1">
        <v>4</v>
      </c>
      <c r="AN22" s="1">
        <v>1</v>
      </c>
      <c r="AO22" s="1">
        <v>2</v>
      </c>
      <c r="AP22" s="1">
        <v>15</v>
      </c>
      <c r="AQ22" s="1"/>
      <c r="AR22" s="1"/>
      <c r="AS22" s="1"/>
      <c r="AT22" s="229">
        <f t="shared" si="6"/>
        <v>30</v>
      </c>
    </row>
    <row r="23" spans="1:46">
      <c r="A23" s="502"/>
      <c r="B23" s="503"/>
      <c r="C23" s="232" t="str">
        <f>IF(TRIM(C22)="","",$C$75)</f>
        <v>매출</v>
      </c>
      <c r="D23" s="237"/>
      <c r="E23" s="224"/>
      <c r="F23" s="186"/>
      <c r="G23" s="186"/>
      <c r="H23" s="230">
        <f t="shared" si="2"/>
        <v>0</v>
      </c>
      <c r="I23" s="218">
        <v>67220</v>
      </c>
      <c r="J23" s="184">
        <v>28810</v>
      </c>
      <c r="K23" s="184"/>
      <c r="L23" s="184">
        <v>28810</v>
      </c>
      <c r="M23" s="212">
        <v>7060</v>
      </c>
      <c r="N23" s="217"/>
      <c r="O23" s="187">
        <v>137760</v>
      </c>
      <c r="P23" s="187"/>
      <c r="Q23" s="187"/>
      <c r="R23" s="187"/>
      <c r="S23" s="187">
        <v>265280</v>
      </c>
      <c r="T23" s="187"/>
      <c r="U23" s="288"/>
      <c r="V23" s="263">
        <f t="shared" si="0"/>
        <v>403040</v>
      </c>
      <c r="W23" s="223"/>
      <c r="X23" s="184"/>
      <c r="Y23" s="184">
        <v>505000</v>
      </c>
      <c r="Z23" s="184"/>
      <c r="AA23" s="184"/>
      <c r="AB23" s="184"/>
      <c r="AC23" s="184">
        <v>243900</v>
      </c>
      <c r="AD23" s="230">
        <f t="shared" si="11"/>
        <v>1283840</v>
      </c>
      <c r="AE23" s="268"/>
      <c r="AF23" s="188"/>
      <c r="AG23" s="230">
        <f t="shared" si="5"/>
        <v>0</v>
      </c>
      <c r="AH23" s="280">
        <v>112130</v>
      </c>
      <c r="AI23" s="194"/>
      <c r="AJ23" s="1">
        <v>49500</v>
      </c>
      <c r="AK23" s="194">
        <v>16500</v>
      </c>
      <c r="AL23" s="195">
        <v>7060</v>
      </c>
      <c r="AM23" s="1">
        <v>166280</v>
      </c>
      <c r="AN23" s="1"/>
      <c r="AO23" s="1"/>
      <c r="AP23" s="1">
        <v>3794620</v>
      </c>
      <c r="AQ23" s="1"/>
      <c r="AR23" s="1"/>
      <c r="AS23" s="1"/>
      <c r="AT23" s="230">
        <f t="shared" si="6"/>
        <v>4146090</v>
      </c>
    </row>
    <row r="24" spans="1:46">
      <c r="A24" s="506">
        <v>43110</v>
      </c>
      <c r="B24" s="505" t="s">
        <v>138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>
        <v>3</v>
      </c>
      <c r="J24" s="184"/>
      <c r="K24" s="184"/>
      <c r="L24" s="184">
        <v>1</v>
      </c>
      <c r="M24" s="212">
        <v>1</v>
      </c>
      <c r="N24" s="217">
        <v>1</v>
      </c>
      <c r="O24" s="187">
        <v>1</v>
      </c>
      <c r="P24" s="187"/>
      <c r="Q24" s="187">
        <v>1</v>
      </c>
      <c r="R24" s="187"/>
      <c r="S24" s="187">
        <v>4</v>
      </c>
      <c r="T24" s="187"/>
      <c r="U24" s="288"/>
      <c r="V24" s="263"/>
      <c r="W24" s="223"/>
      <c r="X24" s="184"/>
      <c r="Y24" s="184">
        <v>9</v>
      </c>
      <c r="Z24" s="184">
        <v>1</v>
      </c>
      <c r="AA24" s="184"/>
      <c r="AB24" s="184"/>
      <c r="AC24" s="184"/>
      <c r="AD24" s="360"/>
      <c r="AE24" s="268"/>
      <c r="AF24" s="188"/>
      <c r="AG24" s="360"/>
      <c r="AH24" s="280">
        <v>1</v>
      </c>
      <c r="AI24" s="194"/>
      <c r="AJ24" s="1">
        <v>2</v>
      </c>
      <c r="AK24" s="194">
        <v>2</v>
      </c>
      <c r="AL24" s="195">
        <v>1</v>
      </c>
      <c r="AM24" s="1">
        <v>1</v>
      </c>
      <c r="AN24" s="1"/>
      <c r="AO24" s="1">
        <v>1</v>
      </c>
      <c r="AP24" s="1">
        <v>11</v>
      </c>
      <c r="AQ24" s="1"/>
      <c r="AR24" s="1"/>
      <c r="AS24" s="1"/>
      <c r="AT24" s="360"/>
    </row>
    <row r="25" spans="1:46">
      <c r="A25" s="502"/>
      <c r="B25" s="507"/>
      <c r="C25" s="232" t="str">
        <f>IF(TRIM(C24)="","",$C$75)</f>
        <v>매출</v>
      </c>
      <c r="D25" s="237"/>
      <c r="E25" s="224"/>
      <c r="F25" s="186"/>
      <c r="G25" s="186"/>
      <c r="H25" s="360"/>
      <c r="I25" s="218">
        <v>112130</v>
      </c>
      <c r="J25" s="184"/>
      <c r="K25" s="184"/>
      <c r="L25" s="184">
        <v>28810</v>
      </c>
      <c r="M25" s="212">
        <v>7060</v>
      </c>
      <c r="N25" s="217">
        <v>67760</v>
      </c>
      <c r="O25" s="187">
        <v>137760</v>
      </c>
      <c r="P25" s="187"/>
      <c r="Q25" s="187">
        <v>37780</v>
      </c>
      <c r="R25" s="187"/>
      <c r="S25" s="187">
        <v>530560</v>
      </c>
      <c r="T25" s="187"/>
      <c r="U25" s="288"/>
      <c r="V25" s="263"/>
      <c r="W25" s="223"/>
      <c r="X25" s="184"/>
      <c r="Y25" s="184">
        <v>513000</v>
      </c>
      <c r="Z25" s="184">
        <v>130000</v>
      </c>
      <c r="AA25" s="184"/>
      <c r="AB25" s="184"/>
      <c r="AC25" s="184"/>
      <c r="AD25" s="360"/>
      <c r="AE25" s="268"/>
      <c r="AF25" s="188"/>
      <c r="AG25" s="360"/>
      <c r="AH25" s="280">
        <v>67220</v>
      </c>
      <c r="AI25" s="194"/>
      <c r="AJ25" s="1">
        <v>34310</v>
      </c>
      <c r="AK25" s="194">
        <v>33610</v>
      </c>
      <c r="AL25" s="195">
        <v>7060</v>
      </c>
      <c r="AM25" s="1">
        <v>58570</v>
      </c>
      <c r="AN25" s="1"/>
      <c r="AO25" s="1"/>
      <c r="AP25" s="1">
        <v>3412350</v>
      </c>
      <c r="AQ25" s="1"/>
      <c r="AR25" s="1"/>
      <c r="AS25" s="1"/>
      <c r="AT25" s="360"/>
    </row>
    <row r="26" spans="1:46">
      <c r="A26" s="502">
        <v>43111</v>
      </c>
      <c r="B26" s="503" t="str">
        <f t="shared" ref="B26" si="20">IF(TRIM(A26)="","","(" &amp; MID("일월화수목금토",WEEKDAY(A26),1) &amp; ")")</f>
        <v>(목)</v>
      </c>
      <c r="C26" s="232" t="str">
        <f t="shared" ref="C26" si="21">IF(TRIM(A26)="","",$C$74)</f>
        <v>인원</v>
      </c>
      <c r="D26" s="237"/>
      <c r="E26" s="218"/>
      <c r="F26" s="184"/>
      <c r="G26" s="184"/>
      <c r="H26" s="229">
        <f t="shared" si="2"/>
        <v>0</v>
      </c>
      <c r="I26" s="218">
        <v>3</v>
      </c>
      <c r="J26" s="184"/>
      <c r="K26" s="184">
        <v>2</v>
      </c>
      <c r="L26" s="372">
        <v>1</v>
      </c>
      <c r="M26" s="212">
        <v>3</v>
      </c>
      <c r="N26" s="218">
        <v>1</v>
      </c>
      <c r="O26" s="184">
        <v>2</v>
      </c>
      <c r="P26" s="184"/>
      <c r="Q26" s="184">
        <v>2</v>
      </c>
      <c r="R26" s="184"/>
      <c r="S26" s="184">
        <v>4</v>
      </c>
      <c r="T26" s="184"/>
      <c r="U26" s="287"/>
      <c r="V26" s="229">
        <f t="shared" si="0"/>
        <v>9</v>
      </c>
      <c r="W26" s="223">
        <v>2</v>
      </c>
      <c r="X26" s="184"/>
      <c r="Y26" s="184">
        <v>3</v>
      </c>
      <c r="Z26" s="184">
        <v>2</v>
      </c>
      <c r="AA26" s="184"/>
      <c r="AB26" s="184"/>
      <c r="AC26" s="184"/>
      <c r="AD26" s="229">
        <f t="shared" si="11"/>
        <v>25</v>
      </c>
      <c r="AE26" s="269"/>
      <c r="AF26" s="185"/>
      <c r="AG26" s="229">
        <f t="shared" si="5"/>
        <v>0</v>
      </c>
      <c r="AH26" s="281"/>
      <c r="AI26" s="194"/>
      <c r="AJ26" s="1">
        <v>3</v>
      </c>
      <c r="AK26" s="1">
        <v>3</v>
      </c>
      <c r="AL26" s="1"/>
      <c r="AM26" s="1">
        <v>1</v>
      </c>
      <c r="AN26" s="1">
        <v>2</v>
      </c>
      <c r="AO26" s="1">
        <v>2</v>
      </c>
      <c r="AP26" s="1">
        <v>38</v>
      </c>
      <c r="AQ26" s="1"/>
      <c r="AR26" s="1"/>
      <c r="AS26" s="1"/>
      <c r="AT26" s="229">
        <f t="shared" si="6"/>
        <v>49</v>
      </c>
    </row>
    <row r="27" spans="1:46">
      <c r="A27" s="502"/>
      <c r="B27" s="503"/>
      <c r="C27" s="232" t="str">
        <f t="shared" ref="C27" si="22">IF(TRIM(C26)="","",$C$75)</f>
        <v>매출</v>
      </c>
      <c r="D27" s="237"/>
      <c r="E27" s="224"/>
      <c r="F27" s="186"/>
      <c r="G27" s="186"/>
      <c r="H27" s="230">
        <f t="shared" si="2"/>
        <v>0</v>
      </c>
      <c r="I27" s="218">
        <v>100830</v>
      </c>
      <c r="J27" s="184"/>
      <c r="K27" s="184">
        <v>35620</v>
      </c>
      <c r="L27" s="184">
        <v>18880</v>
      </c>
      <c r="M27" s="212">
        <v>21180</v>
      </c>
      <c r="N27" s="217">
        <v>67760</v>
      </c>
      <c r="O27" s="187">
        <v>275520</v>
      </c>
      <c r="P27" s="187"/>
      <c r="Q27" s="187">
        <v>75560</v>
      </c>
      <c r="R27" s="187"/>
      <c r="S27" s="187">
        <v>600560</v>
      </c>
      <c r="T27" s="187"/>
      <c r="U27" s="288"/>
      <c r="V27" s="263">
        <f t="shared" si="0"/>
        <v>1019400</v>
      </c>
      <c r="W27" s="223">
        <v>75560</v>
      </c>
      <c r="X27" s="184"/>
      <c r="Y27" s="184">
        <v>103000</v>
      </c>
      <c r="Z27" s="184">
        <v>260000</v>
      </c>
      <c r="AA27" s="184"/>
      <c r="AB27" s="184"/>
      <c r="AC27" s="184"/>
      <c r="AD27" s="230">
        <f t="shared" si="11"/>
        <v>1634470</v>
      </c>
      <c r="AE27" s="268"/>
      <c r="AF27" s="188"/>
      <c r="AG27" s="230">
        <f t="shared" si="5"/>
        <v>0</v>
      </c>
      <c r="AH27" s="280"/>
      <c r="AI27" s="194"/>
      <c r="AJ27" s="1">
        <v>50870</v>
      </c>
      <c r="AK27" s="194">
        <v>64500</v>
      </c>
      <c r="AL27" s="195"/>
      <c r="AM27" s="194">
        <v>69050</v>
      </c>
      <c r="AN27" s="194">
        <v>55510</v>
      </c>
      <c r="AO27" s="1">
        <v>50000</v>
      </c>
      <c r="AP27" s="194">
        <v>4781220</v>
      </c>
      <c r="AQ27" s="1"/>
      <c r="AR27" s="1"/>
      <c r="AS27" s="1"/>
      <c r="AT27" s="230">
        <f t="shared" si="6"/>
        <v>5071150</v>
      </c>
    </row>
    <row r="28" spans="1:46">
      <c r="A28" s="502">
        <v>43112</v>
      </c>
      <c r="B28" s="503" t="str">
        <f t="shared" ref="B28" si="23">IF(TRIM(A28)="","","(" &amp; MID("일월화수목금토",WEEKDAY(A28),1) &amp; ")")</f>
        <v>(금)</v>
      </c>
      <c r="C28" s="232" t="str">
        <f t="shared" ref="C28" si="24">IF(TRIM(A28)="","",$C$74)</f>
        <v>인원</v>
      </c>
      <c r="D28" s="237"/>
      <c r="E28" s="218"/>
      <c r="F28" s="184"/>
      <c r="G28" s="184"/>
      <c r="H28" s="229">
        <f t="shared" si="2"/>
        <v>0</v>
      </c>
      <c r="I28" s="218">
        <v>3</v>
      </c>
      <c r="J28" s="184"/>
      <c r="K28" s="184">
        <v>1</v>
      </c>
      <c r="L28" s="184">
        <v>4</v>
      </c>
      <c r="M28" s="212">
        <v>3</v>
      </c>
      <c r="N28" s="218">
        <v>1</v>
      </c>
      <c r="O28" s="184"/>
      <c r="P28" s="184"/>
      <c r="Q28" s="184"/>
      <c r="R28" s="184"/>
      <c r="S28" s="184">
        <v>3</v>
      </c>
      <c r="T28" s="184"/>
      <c r="U28" s="287"/>
      <c r="V28" s="229">
        <f t="shared" si="0"/>
        <v>4</v>
      </c>
      <c r="W28" s="223"/>
      <c r="X28" s="184"/>
      <c r="Y28" s="184">
        <v>6</v>
      </c>
      <c r="Z28" s="184">
        <v>1</v>
      </c>
      <c r="AA28" s="184"/>
      <c r="AB28" s="184"/>
      <c r="AC28" s="184"/>
      <c r="AD28" s="229">
        <f t="shared" si="11"/>
        <v>22</v>
      </c>
      <c r="AE28" s="269"/>
      <c r="AF28" s="185"/>
      <c r="AG28" s="229">
        <f t="shared" si="5"/>
        <v>0</v>
      </c>
      <c r="AH28" s="281">
        <v>5</v>
      </c>
      <c r="AI28" s="1"/>
      <c r="AJ28" s="1">
        <v>8</v>
      </c>
      <c r="AK28" s="1">
        <v>4</v>
      </c>
      <c r="AL28" s="1">
        <v>3</v>
      </c>
      <c r="AM28" s="1">
        <v>4</v>
      </c>
      <c r="AN28" s="1">
        <v>7</v>
      </c>
      <c r="AO28" s="1"/>
      <c r="AP28" s="1">
        <v>15</v>
      </c>
      <c r="AQ28" s="1"/>
      <c r="AR28" s="1"/>
      <c r="AS28" s="1"/>
      <c r="AT28" s="229">
        <f t="shared" si="6"/>
        <v>46</v>
      </c>
    </row>
    <row r="29" spans="1:46">
      <c r="A29" s="502"/>
      <c r="B29" s="503"/>
      <c r="C29" s="232" t="str">
        <f t="shared" ref="C29" si="25">IF(TRIM(C28)="","",$C$75)</f>
        <v>매출</v>
      </c>
      <c r="D29" s="237"/>
      <c r="E29" s="224"/>
      <c r="F29" s="186"/>
      <c r="G29" s="186"/>
      <c r="H29" s="230">
        <f t="shared" si="2"/>
        <v>0</v>
      </c>
      <c r="I29" s="218">
        <v>121100</v>
      </c>
      <c r="J29" s="184"/>
      <c r="K29" s="184">
        <v>17810</v>
      </c>
      <c r="L29" s="184">
        <v>1061800</v>
      </c>
      <c r="M29" s="212">
        <v>21180</v>
      </c>
      <c r="N29" s="217">
        <v>67760</v>
      </c>
      <c r="O29" s="187"/>
      <c r="P29" s="187"/>
      <c r="Q29" s="187"/>
      <c r="R29" s="187"/>
      <c r="S29" s="187">
        <v>432920</v>
      </c>
      <c r="T29" s="187"/>
      <c r="U29" s="288"/>
      <c r="V29" s="263">
        <f t="shared" si="0"/>
        <v>500680</v>
      </c>
      <c r="W29" s="223"/>
      <c r="X29" s="184"/>
      <c r="Y29" s="184">
        <v>328000</v>
      </c>
      <c r="Z29" s="184">
        <v>130000</v>
      </c>
      <c r="AA29" s="184"/>
      <c r="AB29" s="184"/>
      <c r="AC29" s="184"/>
      <c r="AD29" s="230">
        <f t="shared" si="11"/>
        <v>2180570</v>
      </c>
      <c r="AE29" s="268"/>
      <c r="AF29" s="343"/>
      <c r="AG29" s="230">
        <f t="shared" si="5"/>
        <v>0</v>
      </c>
      <c r="AH29" s="280">
        <v>274660</v>
      </c>
      <c r="AI29" s="194"/>
      <c r="AJ29" s="195">
        <v>138550</v>
      </c>
      <c r="AK29" s="194">
        <v>163500</v>
      </c>
      <c r="AL29" s="194">
        <v>21180</v>
      </c>
      <c r="AM29" s="195">
        <v>253700</v>
      </c>
      <c r="AN29" s="195">
        <v>264730</v>
      </c>
      <c r="AO29" s="57"/>
      <c r="AP29" s="195">
        <v>3071130</v>
      </c>
      <c r="AQ29" s="1"/>
      <c r="AR29" s="1"/>
      <c r="AS29" s="1"/>
      <c r="AT29" s="230">
        <f t="shared" si="6"/>
        <v>4187450</v>
      </c>
    </row>
    <row r="30" spans="1:46">
      <c r="A30" s="506">
        <v>43113</v>
      </c>
      <c r="B30" s="503" t="str">
        <f t="shared" ref="B30" si="26">IF(TRIM(A30)="","","(" &amp; MID("일월화수목금토",WEEKDAY(A30),1) &amp; ")")</f>
        <v>(토)</v>
      </c>
      <c r="C30" s="232" t="str">
        <f t="shared" ref="C30" si="27">IF(TRIM(A30)="","",$C$74)</f>
        <v>인원</v>
      </c>
      <c r="D30" s="237"/>
      <c r="E30" s="218"/>
      <c r="F30" s="184"/>
      <c r="G30" s="184"/>
      <c r="H30" s="229">
        <f t="shared" si="2"/>
        <v>0</v>
      </c>
      <c r="I30" s="218"/>
      <c r="J30" s="184"/>
      <c r="K30" s="184"/>
      <c r="L30" s="184"/>
      <c r="M30" s="212"/>
      <c r="N30" s="218"/>
      <c r="O30" s="184"/>
      <c r="P30" s="184"/>
      <c r="Q30" s="184"/>
      <c r="R30" s="184"/>
      <c r="S30" s="184"/>
      <c r="T30" s="184"/>
      <c r="U30" s="287"/>
      <c r="V30" s="229">
        <f t="shared" si="0"/>
        <v>0</v>
      </c>
      <c r="W30" s="223"/>
      <c r="X30" s="184"/>
      <c r="Y30" s="184"/>
      <c r="Z30" s="184"/>
      <c r="AA30" s="184"/>
      <c r="AB30" s="184"/>
      <c r="AC30" s="184"/>
      <c r="AD30" s="229">
        <f t="shared" si="11"/>
        <v>0</v>
      </c>
      <c r="AE30" s="269"/>
      <c r="AF30" s="185"/>
      <c r="AG30" s="229">
        <f t="shared" si="5"/>
        <v>0</v>
      </c>
      <c r="AH30" s="281">
        <v>2</v>
      </c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229">
        <f t="shared" si="6"/>
        <v>2</v>
      </c>
    </row>
    <row r="31" spans="1:46">
      <c r="A31" s="502"/>
      <c r="B31" s="503"/>
      <c r="C31" s="232" t="str">
        <f t="shared" ref="C31" si="28">IF(TRIM(C30)="","",$C$75)</f>
        <v>매출</v>
      </c>
      <c r="D31" s="237"/>
      <c r="E31" s="224"/>
      <c r="F31" s="186"/>
      <c r="G31" s="186"/>
      <c r="H31" s="230">
        <f t="shared" si="2"/>
        <v>0</v>
      </c>
      <c r="I31" s="218"/>
      <c r="J31" s="184"/>
      <c r="K31" s="184"/>
      <c r="L31" s="184"/>
      <c r="M31" s="212"/>
      <c r="N31" s="217"/>
      <c r="O31" s="187"/>
      <c r="P31" s="187"/>
      <c r="Q31" s="187"/>
      <c r="R31" s="187"/>
      <c r="S31" s="187"/>
      <c r="T31" s="187"/>
      <c r="U31" s="288"/>
      <c r="V31" s="263">
        <f t="shared" si="0"/>
        <v>0</v>
      </c>
      <c r="W31" s="223"/>
      <c r="X31" s="184"/>
      <c r="Y31" s="184"/>
      <c r="Z31" s="184"/>
      <c r="AA31" s="184"/>
      <c r="AB31" s="184"/>
      <c r="AC31" s="184"/>
      <c r="AD31" s="230">
        <f t="shared" si="11"/>
        <v>0</v>
      </c>
      <c r="AE31" s="268"/>
      <c r="AF31" s="188"/>
      <c r="AG31" s="230">
        <f t="shared" si="5"/>
        <v>0</v>
      </c>
      <c r="AH31" s="280">
        <v>67220</v>
      </c>
      <c r="AI31" s="194"/>
      <c r="AJ31" s="194"/>
      <c r="AK31" s="194"/>
      <c r="AL31" s="194"/>
      <c r="AM31" s="194"/>
      <c r="AN31" s="194"/>
      <c r="AO31" s="194"/>
      <c r="AP31" s="194"/>
      <c r="AQ31" s="1"/>
      <c r="AR31" s="1"/>
      <c r="AS31" s="1"/>
      <c r="AT31" s="230">
        <f t="shared" si="6"/>
        <v>67220</v>
      </c>
    </row>
    <row r="32" spans="1:46" ht="15.75" customHeight="1">
      <c r="A32" s="502">
        <v>43114</v>
      </c>
      <c r="B32" s="503" t="str">
        <f t="shared" ref="B32" si="29">IF(TRIM(A32)="","","(" &amp; MID("일월화수목금토",WEEKDAY(A32),1) &amp; ")")</f>
        <v>(일)</v>
      </c>
      <c r="C32" s="232" t="str">
        <f t="shared" ref="C32" si="30">IF(TRIM(A32)="","",$C$74)</f>
        <v>인원</v>
      </c>
      <c r="D32" s="237"/>
      <c r="E32" s="218"/>
      <c r="F32" s="184"/>
      <c r="G32" s="184"/>
      <c r="H32" s="229">
        <f t="shared" si="2"/>
        <v>0</v>
      </c>
      <c r="I32" s="218"/>
      <c r="J32" s="184"/>
      <c r="K32" s="184"/>
      <c r="L32" s="184"/>
      <c r="M32" s="212"/>
      <c r="N32" s="218"/>
      <c r="O32" s="184"/>
      <c r="P32" s="184"/>
      <c r="Q32" s="184"/>
      <c r="R32" s="184"/>
      <c r="S32" s="184"/>
      <c r="T32" s="184"/>
      <c r="U32" s="287"/>
      <c r="V32" s="229">
        <f t="shared" si="0"/>
        <v>0</v>
      </c>
      <c r="W32" s="223"/>
      <c r="X32" s="184"/>
      <c r="Y32" s="184"/>
      <c r="Z32" s="184"/>
      <c r="AA32" s="184"/>
      <c r="AB32" s="184"/>
      <c r="AC32" s="184"/>
      <c r="AD32" s="229">
        <f t="shared" si="11"/>
        <v>0</v>
      </c>
      <c r="AE32" s="269"/>
      <c r="AF32" s="185"/>
      <c r="AG32" s="229">
        <f t="shared" si="5"/>
        <v>0</v>
      </c>
      <c r="AH32" s="28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229">
        <f t="shared" si="6"/>
        <v>0</v>
      </c>
    </row>
    <row r="33" spans="1:46">
      <c r="A33" s="502"/>
      <c r="B33" s="503"/>
      <c r="C33" s="232" t="str">
        <f t="shared" ref="C33" si="31">IF(TRIM(C32)="","",$C$75)</f>
        <v>매출</v>
      </c>
      <c r="D33" s="237"/>
      <c r="E33" s="224"/>
      <c r="F33" s="186"/>
      <c r="G33" s="186"/>
      <c r="H33" s="230">
        <f t="shared" si="2"/>
        <v>0</v>
      </c>
      <c r="I33" s="218"/>
      <c r="J33" s="184"/>
      <c r="K33" s="184"/>
      <c r="L33" s="184"/>
      <c r="M33" s="212"/>
      <c r="N33" s="217"/>
      <c r="O33" s="187"/>
      <c r="P33" s="187"/>
      <c r="Q33" s="187"/>
      <c r="R33" s="187"/>
      <c r="S33" s="187"/>
      <c r="T33" s="187"/>
      <c r="U33" s="288"/>
      <c r="V33" s="263">
        <f t="shared" si="0"/>
        <v>0</v>
      </c>
      <c r="W33" s="223"/>
      <c r="X33" s="184"/>
      <c r="Y33" s="184"/>
      <c r="Z33" s="184"/>
      <c r="AA33" s="184"/>
      <c r="AB33" s="184"/>
      <c r="AC33" s="184"/>
      <c r="AD33" s="230">
        <f t="shared" si="11"/>
        <v>0</v>
      </c>
      <c r="AE33" s="268"/>
      <c r="AF33" s="188"/>
      <c r="AG33" s="230">
        <f t="shared" si="5"/>
        <v>0</v>
      </c>
      <c r="AH33" s="280"/>
      <c r="AI33" s="194"/>
      <c r="AJ33" s="366"/>
      <c r="AK33" s="194"/>
      <c r="AL33" s="195"/>
      <c r="AM33" s="194"/>
      <c r="AN33" s="366"/>
      <c r="AO33" s="1"/>
      <c r="AP33" s="366"/>
      <c r="AQ33" s="1"/>
      <c r="AR33" s="1"/>
      <c r="AS33" s="1"/>
      <c r="AT33" s="230">
        <f t="shared" si="6"/>
        <v>0</v>
      </c>
    </row>
    <row r="34" spans="1:46">
      <c r="A34" s="502">
        <v>43115</v>
      </c>
      <c r="B34" s="505" t="s">
        <v>118</v>
      </c>
      <c r="C34" s="232" t="str">
        <f>IF(TRIM(A34)="","",$C$74)</f>
        <v>인원</v>
      </c>
      <c r="D34" s="237"/>
      <c r="E34" s="218"/>
      <c r="F34" s="184"/>
      <c r="G34" s="184"/>
      <c r="H34" s="229">
        <f t="shared" si="2"/>
        <v>0</v>
      </c>
      <c r="I34" s="218">
        <v>3</v>
      </c>
      <c r="J34" s="184"/>
      <c r="K34" s="184">
        <v>1</v>
      </c>
      <c r="L34" s="184">
        <v>1</v>
      </c>
      <c r="M34" s="212">
        <v>3</v>
      </c>
      <c r="N34" s="218"/>
      <c r="O34" s="184"/>
      <c r="P34" s="184"/>
      <c r="Q34" s="184"/>
      <c r="R34" s="184"/>
      <c r="S34" s="184">
        <v>3</v>
      </c>
      <c r="T34" s="184"/>
      <c r="U34" s="184"/>
      <c r="V34" s="229">
        <f t="shared" si="0"/>
        <v>3</v>
      </c>
      <c r="W34" s="223"/>
      <c r="X34" s="184"/>
      <c r="Y34" s="184">
        <v>6</v>
      </c>
      <c r="Z34" s="184"/>
      <c r="AA34" s="184"/>
      <c r="AB34" s="184"/>
      <c r="AC34" s="184"/>
      <c r="AD34" s="229">
        <f t="shared" si="11"/>
        <v>17</v>
      </c>
      <c r="AE34" s="269"/>
      <c r="AF34" s="185"/>
      <c r="AG34" s="229">
        <f t="shared" si="5"/>
        <v>0</v>
      </c>
      <c r="AH34" s="277">
        <v>4</v>
      </c>
      <c r="AI34" s="192"/>
      <c r="AJ34" s="193">
        <v>5</v>
      </c>
      <c r="AK34" s="192">
        <v>3</v>
      </c>
      <c r="AL34" s="192">
        <v>3</v>
      </c>
      <c r="AM34" s="192">
        <v>6</v>
      </c>
      <c r="AN34" s="192">
        <v>12</v>
      </c>
      <c r="AO34" s="192"/>
      <c r="AP34" s="192">
        <v>5</v>
      </c>
      <c r="AQ34" s="192"/>
      <c r="AR34" s="192"/>
      <c r="AS34" s="192"/>
      <c r="AT34" s="229">
        <f t="shared" si="6"/>
        <v>38</v>
      </c>
    </row>
    <row r="35" spans="1:46">
      <c r="A35" s="502"/>
      <c r="B35" s="507"/>
      <c r="C35" s="232" t="str">
        <f>IF(TRIM(C34)="","",$C$75)</f>
        <v>매출</v>
      </c>
      <c r="D35" s="237"/>
      <c r="E35" s="224"/>
      <c r="F35" s="186"/>
      <c r="G35" s="186"/>
      <c r="H35" s="230">
        <f t="shared" si="2"/>
        <v>0</v>
      </c>
      <c r="I35" s="218">
        <v>144300</v>
      </c>
      <c r="J35" s="184"/>
      <c r="K35" s="184">
        <v>16500</v>
      </c>
      <c r="L35" s="184">
        <v>24000</v>
      </c>
      <c r="M35" s="212">
        <v>21180</v>
      </c>
      <c r="N35" s="217"/>
      <c r="O35" s="187"/>
      <c r="P35" s="187"/>
      <c r="Q35" s="187"/>
      <c r="R35" s="187"/>
      <c r="S35" s="187">
        <v>502920</v>
      </c>
      <c r="T35" s="187"/>
      <c r="U35" s="187"/>
      <c r="V35" s="263">
        <f t="shared" si="0"/>
        <v>502920</v>
      </c>
      <c r="W35" s="223"/>
      <c r="X35" s="184"/>
      <c r="Y35" s="184">
        <v>657500</v>
      </c>
      <c r="Z35" s="184"/>
      <c r="AA35" s="184"/>
      <c r="AB35" s="184"/>
      <c r="AC35" s="184"/>
      <c r="AD35" s="230">
        <f t="shared" si="11"/>
        <v>1366400</v>
      </c>
      <c r="AE35" s="268"/>
      <c r="AF35" s="188"/>
      <c r="AG35" s="230">
        <f t="shared" si="5"/>
        <v>0</v>
      </c>
      <c r="AH35" s="278">
        <v>144850</v>
      </c>
      <c r="AI35" s="193"/>
      <c r="AJ35" s="193">
        <v>83810</v>
      </c>
      <c r="AK35" s="193">
        <v>69000</v>
      </c>
      <c r="AL35" s="193">
        <v>21180</v>
      </c>
      <c r="AM35" s="193">
        <v>363410</v>
      </c>
      <c r="AN35" s="193">
        <v>438890</v>
      </c>
      <c r="AO35" s="193"/>
      <c r="AP35" s="193">
        <v>203100</v>
      </c>
      <c r="AQ35" s="193"/>
      <c r="AR35" s="193"/>
      <c r="AS35" s="193"/>
      <c r="AT35" s="230">
        <f t="shared" si="6"/>
        <v>1324240</v>
      </c>
    </row>
    <row r="36" spans="1:46">
      <c r="A36" s="506">
        <v>43116</v>
      </c>
      <c r="B36" s="505" t="s">
        <v>113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>
        <v>4</v>
      </c>
      <c r="J36" s="184"/>
      <c r="K36" s="184">
        <v>3</v>
      </c>
      <c r="L36" s="184"/>
      <c r="M36" s="212">
        <v>3</v>
      </c>
      <c r="N36" s="217">
        <v>1</v>
      </c>
      <c r="O36" s="187"/>
      <c r="P36" s="187"/>
      <c r="Q36" s="187">
        <v>2</v>
      </c>
      <c r="R36" s="187"/>
      <c r="S36" s="187">
        <v>2</v>
      </c>
      <c r="T36" s="187"/>
      <c r="U36" s="187"/>
      <c r="V36" s="263"/>
      <c r="W36" s="223"/>
      <c r="X36" s="184"/>
      <c r="Y36" s="184">
        <v>2</v>
      </c>
      <c r="Z36" s="184"/>
      <c r="AA36" s="184"/>
      <c r="AB36" s="184"/>
      <c r="AC36" s="184">
        <v>5</v>
      </c>
      <c r="AD36" s="360"/>
      <c r="AE36" s="268"/>
      <c r="AF36" s="188"/>
      <c r="AG36" s="360"/>
      <c r="AH36" s="278">
        <v>1</v>
      </c>
      <c r="AI36" s="193"/>
      <c r="AJ36" s="193">
        <v>11</v>
      </c>
      <c r="AK36" s="193">
        <v>5</v>
      </c>
      <c r="AL36" s="193">
        <v>1</v>
      </c>
      <c r="AM36" s="193">
        <v>1</v>
      </c>
      <c r="AN36" s="193">
        <v>3</v>
      </c>
      <c r="AO36" s="193">
        <v>1</v>
      </c>
      <c r="AP36" s="193">
        <v>4</v>
      </c>
      <c r="AQ36" s="193"/>
      <c r="AR36" s="193"/>
      <c r="AS36" s="193"/>
      <c r="AT36" s="360"/>
    </row>
    <row r="37" spans="1:46">
      <c r="A37" s="502"/>
      <c r="B37" s="507"/>
      <c r="C37" s="232" t="str">
        <f>IF(TRIM(C36)="","",$C$75)</f>
        <v>매출</v>
      </c>
      <c r="D37" s="237"/>
      <c r="E37" s="224"/>
      <c r="F37" s="186"/>
      <c r="G37" s="186"/>
      <c r="H37" s="360"/>
      <c r="I37" s="218">
        <v>177310</v>
      </c>
      <c r="J37" s="184"/>
      <c r="K37" s="184">
        <v>52120</v>
      </c>
      <c r="L37" s="184"/>
      <c r="M37" s="212">
        <v>21180</v>
      </c>
      <c r="N37" s="217">
        <v>71730</v>
      </c>
      <c r="O37" s="187"/>
      <c r="P37" s="187"/>
      <c r="Q37" s="187">
        <v>75560</v>
      </c>
      <c r="R37" s="187"/>
      <c r="S37" s="187">
        <v>265280</v>
      </c>
      <c r="T37" s="187"/>
      <c r="U37" s="187"/>
      <c r="V37" s="263"/>
      <c r="W37" s="223"/>
      <c r="X37" s="184"/>
      <c r="Y37" s="184">
        <v>53000</v>
      </c>
      <c r="Z37" s="184"/>
      <c r="AA37" s="184"/>
      <c r="AB37" s="184"/>
      <c r="AC37" s="184">
        <v>190090</v>
      </c>
      <c r="AD37" s="360"/>
      <c r="AE37" s="268"/>
      <c r="AF37" s="188"/>
      <c r="AG37" s="360"/>
      <c r="AH37" s="278">
        <v>43900</v>
      </c>
      <c r="AI37" s="193"/>
      <c r="AJ37" s="193">
        <v>186740</v>
      </c>
      <c r="AK37" s="193">
        <v>112500</v>
      </c>
      <c r="AL37" s="193">
        <v>7060</v>
      </c>
      <c r="AM37" s="193">
        <v>50540</v>
      </c>
      <c r="AN37" s="193">
        <v>147820</v>
      </c>
      <c r="AO37" s="193"/>
      <c r="AP37" s="193">
        <v>230440</v>
      </c>
      <c r="AQ37" s="193"/>
      <c r="AR37" s="193"/>
      <c r="AS37" s="193"/>
      <c r="AT37" s="360"/>
    </row>
    <row r="38" spans="1:46">
      <c r="A38" s="502">
        <v>43117</v>
      </c>
      <c r="B38" s="503" t="str">
        <f t="shared" ref="B38" si="32">IF(TRIM(A38)="","","(" &amp; MID("일월화수목금토",WEEKDAY(A38),1) &amp; ")")</f>
        <v>(수)</v>
      </c>
      <c r="C38" s="232" t="str">
        <f t="shared" ref="C38" si="33">IF(TRIM(A38)="","",$C$74)</f>
        <v>인원</v>
      </c>
      <c r="D38" s="237"/>
      <c r="E38" s="218"/>
      <c r="F38" s="184"/>
      <c r="G38" s="184"/>
      <c r="H38" s="229">
        <f t="shared" si="2"/>
        <v>0</v>
      </c>
      <c r="I38" s="218">
        <v>27</v>
      </c>
      <c r="J38" s="184"/>
      <c r="K38" s="184">
        <v>1</v>
      </c>
      <c r="L38" s="184">
        <v>2</v>
      </c>
      <c r="M38" s="212">
        <v>28</v>
      </c>
      <c r="N38" s="218">
        <v>10</v>
      </c>
      <c r="O38" s="184">
        <v>10</v>
      </c>
      <c r="P38" s="184"/>
      <c r="Q38" s="184">
        <v>20</v>
      </c>
      <c r="R38" s="184"/>
      <c r="S38" s="184">
        <v>2</v>
      </c>
      <c r="T38" s="184"/>
      <c r="U38" s="184">
        <v>15</v>
      </c>
      <c r="V38" s="229">
        <f t="shared" si="0"/>
        <v>57</v>
      </c>
      <c r="W38" s="223">
        <v>5</v>
      </c>
      <c r="X38" s="184"/>
      <c r="Y38" s="184">
        <v>9</v>
      </c>
      <c r="Z38" s="184">
        <v>4</v>
      </c>
      <c r="AA38" s="184"/>
      <c r="AB38" s="184"/>
      <c r="AC38" s="184"/>
      <c r="AD38" s="229">
        <f t="shared" si="11"/>
        <v>133</v>
      </c>
      <c r="AE38" s="269"/>
      <c r="AF38" s="185"/>
      <c r="AG38" s="229">
        <f t="shared" si="5"/>
        <v>0</v>
      </c>
      <c r="AH38" s="281">
        <v>10</v>
      </c>
      <c r="AI38" s="1"/>
      <c r="AJ38" s="1">
        <v>2</v>
      </c>
      <c r="AK38" s="1">
        <v>5</v>
      </c>
      <c r="AL38" s="1">
        <v>9</v>
      </c>
      <c r="AM38" s="1">
        <v>5</v>
      </c>
      <c r="AN38" s="1">
        <v>1</v>
      </c>
      <c r="AO38" s="1"/>
      <c r="AP38" s="1">
        <v>5</v>
      </c>
      <c r="AQ38" s="1"/>
      <c r="AR38" s="1"/>
      <c r="AS38" s="1"/>
      <c r="AT38" s="229">
        <f t="shared" si="6"/>
        <v>37</v>
      </c>
    </row>
    <row r="39" spans="1:46">
      <c r="A39" s="502"/>
      <c r="B39" s="503"/>
      <c r="C39" s="232" t="str">
        <f t="shared" ref="C39" si="34">IF(TRIM(C38)="","",$C$75)</f>
        <v>매출</v>
      </c>
      <c r="D39" s="237"/>
      <c r="E39" s="224"/>
      <c r="F39" s="186"/>
      <c r="G39" s="186"/>
      <c r="H39" s="230">
        <f t="shared" si="2"/>
        <v>0</v>
      </c>
      <c r="I39" s="218">
        <v>1217080</v>
      </c>
      <c r="J39" s="184"/>
      <c r="K39" s="184">
        <v>16500</v>
      </c>
      <c r="L39" s="184">
        <v>49500</v>
      </c>
      <c r="M39" s="212">
        <v>197680</v>
      </c>
      <c r="N39" s="217">
        <v>717300</v>
      </c>
      <c r="O39" s="187">
        <v>1417300</v>
      </c>
      <c r="P39" s="187"/>
      <c r="Q39" s="187">
        <v>755600</v>
      </c>
      <c r="R39" s="187"/>
      <c r="S39" s="187">
        <v>265280</v>
      </c>
      <c r="T39" s="187"/>
      <c r="U39" s="187">
        <v>201000</v>
      </c>
      <c r="V39" s="263">
        <f t="shared" si="0"/>
        <v>3356480</v>
      </c>
      <c r="W39" s="223">
        <v>175800</v>
      </c>
      <c r="X39" s="184"/>
      <c r="Y39" s="184">
        <v>637500</v>
      </c>
      <c r="Z39" s="184">
        <v>490000</v>
      </c>
      <c r="AA39" s="184"/>
      <c r="AB39" s="184"/>
      <c r="AC39" s="184"/>
      <c r="AD39" s="230">
        <f t="shared" si="11"/>
        <v>6140540</v>
      </c>
      <c r="AE39" s="268"/>
      <c r="AF39" s="188"/>
      <c r="AG39" s="230">
        <f t="shared" si="5"/>
        <v>0</v>
      </c>
      <c r="AH39" s="280">
        <v>492280</v>
      </c>
      <c r="AI39" s="194"/>
      <c r="AJ39" s="1">
        <v>34310</v>
      </c>
      <c r="AK39" s="194">
        <v>114000</v>
      </c>
      <c r="AL39" s="195">
        <v>63540</v>
      </c>
      <c r="AM39" s="1">
        <v>317040</v>
      </c>
      <c r="AN39" s="1">
        <v>74600</v>
      </c>
      <c r="AO39" s="1"/>
      <c r="AP39" s="1">
        <v>271110</v>
      </c>
      <c r="AQ39" s="1"/>
      <c r="AR39" s="1"/>
      <c r="AS39" s="1"/>
      <c r="AT39" s="230">
        <f t="shared" si="6"/>
        <v>1366880</v>
      </c>
    </row>
    <row r="40" spans="1:46">
      <c r="A40" s="502">
        <v>43118</v>
      </c>
      <c r="B40" s="503" t="str">
        <f t="shared" ref="B40" si="35">IF(TRIM(A40)="","","(" &amp; MID("일월화수목금토",WEEKDAY(A40),1) &amp; ")")</f>
        <v>(목)</v>
      </c>
      <c r="C40" s="232" t="str">
        <f>IF(TRIM(A40)="","",$C$74)</f>
        <v>인원</v>
      </c>
      <c r="D40" s="237"/>
      <c r="E40" s="218"/>
      <c r="F40" s="184"/>
      <c r="G40" s="184"/>
      <c r="H40" s="229">
        <f t="shared" si="2"/>
        <v>0</v>
      </c>
      <c r="I40" s="218">
        <v>7</v>
      </c>
      <c r="J40" s="184"/>
      <c r="K40" s="184">
        <v>1</v>
      </c>
      <c r="L40" s="184">
        <v>2</v>
      </c>
      <c r="M40" s="212">
        <v>4</v>
      </c>
      <c r="N40" s="218">
        <v>1</v>
      </c>
      <c r="O40" s="184">
        <v>4</v>
      </c>
      <c r="P40" s="184"/>
      <c r="Q40" s="184">
        <v>1</v>
      </c>
      <c r="R40" s="184"/>
      <c r="S40" s="184">
        <v>2</v>
      </c>
      <c r="T40" s="184"/>
      <c r="U40" s="184"/>
      <c r="V40" s="229">
        <f t="shared" si="0"/>
        <v>8</v>
      </c>
      <c r="W40" s="223"/>
      <c r="X40" s="184"/>
      <c r="Y40" s="184">
        <v>7</v>
      </c>
      <c r="Z40" s="184"/>
      <c r="AA40" s="184"/>
      <c r="AB40" s="184"/>
      <c r="AC40" s="184"/>
      <c r="AD40" s="229">
        <f t="shared" si="11"/>
        <v>29</v>
      </c>
      <c r="AE40" s="269"/>
      <c r="AF40" s="185"/>
      <c r="AG40" s="229">
        <f t="shared" si="5"/>
        <v>0</v>
      </c>
      <c r="AH40" s="281">
        <v>1</v>
      </c>
      <c r="AI40" s="1"/>
      <c r="AJ40" s="1">
        <v>2</v>
      </c>
      <c r="AK40" s="1">
        <v>1</v>
      </c>
      <c r="AL40" s="1"/>
      <c r="AM40" s="1"/>
      <c r="AN40" s="1">
        <v>5</v>
      </c>
      <c r="AO40" s="1">
        <v>4</v>
      </c>
      <c r="AP40" s="1">
        <v>12</v>
      </c>
      <c r="AQ40" s="1"/>
      <c r="AR40" s="1"/>
      <c r="AS40" s="1"/>
      <c r="AT40" s="229">
        <f t="shared" si="6"/>
        <v>25</v>
      </c>
    </row>
    <row r="41" spans="1:46">
      <c r="A41" s="502"/>
      <c r="B41" s="503"/>
      <c r="C41" s="232" t="str">
        <f t="shared" ref="C41" si="36">IF(TRIM(C40)="","",$C$75)</f>
        <v>매출</v>
      </c>
      <c r="D41" s="237"/>
      <c r="E41" s="224"/>
      <c r="F41" s="186"/>
      <c r="G41" s="186"/>
      <c r="H41" s="230">
        <f t="shared" si="2"/>
        <v>0</v>
      </c>
      <c r="I41" s="218">
        <v>300930</v>
      </c>
      <c r="J41" s="184"/>
      <c r="K41" s="184">
        <v>16500</v>
      </c>
      <c r="L41" s="184">
        <v>51930</v>
      </c>
      <c r="M41" s="212">
        <v>28240</v>
      </c>
      <c r="N41" s="217">
        <v>71730</v>
      </c>
      <c r="O41" s="187">
        <v>566920</v>
      </c>
      <c r="P41" s="187"/>
      <c r="Q41" s="187">
        <v>37780</v>
      </c>
      <c r="R41" s="187"/>
      <c r="S41" s="187">
        <v>265280</v>
      </c>
      <c r="T41" s="187"/>
      <c r="U41" s="187"/>
      <c r="V41" s="263">
        <f t="shared" si="0"/>
        <v>941710</v>
      </c>
      <c r="W41" s="223"/>
      <c r="X41" s="184"/>
      <c r="Y41" s="184">
        <v>375750</v>
      </c>
      <c r="Z41" s="184"/>
      <c r="AA41" s="184"/>
      <c r="AB41" s="184"/>
      <c r="AC41" s="184"/>
      <c r="AD41" s="230">
        <f t="shared" si="11"/>
        <v>1715060</v>
      </c>
      <c r="AE41" s="268"/>
      <c r="AF41" s="188"/>
      <c r="AG41" s="230">
        <f t="shared" si="5"/>
        <v>0</v>
      </c>
      <c r="AH41" s="280">
        <v>44910</v>
      </c>
      <c r="AI41" s="194"/>
      <c r="AJ41" s="195">
        <v>33000</v>
      </c>
      <c r="AK41" s="194">
        <v>24000</v>
      </c>
      <c r="AL41" s="195"/>
      <c r="AM41" s="195"/>
      <c r="AN41" s="195">
        <v>148200</v>
      </c>
      <c r="AO41" s="1"/>
      <c r="AP41" s="195">
        <v>722600</v>
      </c>
      <c r="AQ41" s="1"/>
      <c r="AR41" s="1"/>
      <c r="AS41" s="1"/>
      <c r="AT41" s="230">
        <f t="shared" si="6"/>
        <v>972710</v>
      </c>
    </row>
    <row r="42" spans="1:46">
      <c r="A42" s="506">
        <v>43119</v>
      </c>
      <c r="B42" s="503" t="str">
        <f t="shared" ref="B42" si="37">IF(TRIM(A42)="","","(" &amp; MID("일월화수목금토",WEEKDAY(A42),1) &amp; ")")</f>
        <v>(금)</v>
      </c>
      <c r="C42" s="232" t="str">
        <f t="shared" ref="C42" si="38">IF(TRIM(A42)="","",$C$74)</f>
        <v>인원</v>
      </c>
      <c r="D42" s="237"/>
      <c r="E42" s="218"/>
      <c r="F42" s="184"/>
      <c r="G42" s="184"/>
      <c r="H42" s="229">
        <f t="shared" si="2"/>
        <v>0</v>
      </c>
      <c r="I42" s="218">
        <v>6</v>
      </c>
      <c r="J42" s="184"/>
      <c r="K42" s="184">
        <v>4</v>
      </c>
      <c r="L42" s="184">
        <v>6</v>
      </c>
      <c r="M42" s="212">
        <v>5</v>
      </c>
      <c r="N42" s="218"/>
      <c r="O42" s="184">
        <v>8</v>
      </c>
      <c r="P42" s="184"/>
      <c r="Q42" s="184">
        <v>3</v>
      </c>
      <c r="R42" s="184"/>
      <c r="S42" s="184">
        <v>3</v>
      </c>
      <c r="T42" s="184"/>
      <c r="U42" s="184"/>
      <c r="V42" s="229">
        <f t="shared" si="0"/>
        <v>14</v>
      </c>
      <c r="W42" s="223"/>
      <c r="X42" s="184"/>
      <c r="Y42" s="184">
        <v>5</v>
      </c>
      <c r="Z42" s="184"/>
      <c r="AA42" s="184"/>
      <c r="AB42" s="184"/>
      <c r="AC42" s="184"/>
      <c r="AD42" s="229">
        <f t="shared" si="11"/>
        <v>40</v>
      </c>
      <c r="AE42" s="269"/>
      <c r="AF42" s="185"/>
      <c r="AG42" s="229">
        <f t="shared" si="5"/>
        <v>0</v>
      </c>
      <c r="AH42" s="281">
        <v>4</v>
      </c>
      <c r="AI42" s="1"/>
      <c r="AJ42" s="1">
        <v>4</v>
      </c>
      <c r="AK42" s="1">
        <v>2</v>
      </c>
      <c r="AL42" s="1">
        <v>4</v>
      </c>
      <c r="AM42" s="1">
        <v>1</v>
      </c>
      <c r="AN42" s="1">
        <v>3</v>
      </c>
      <c r="AO42" s="1">
        <v>1</v>
      </c>
      <c r="AP42" s="1">
        <v>4</v>
      </c>
      <c r="AQ42" s="1"/>
      <c r="AR42" s="1"/>
      <c r="AS42" s="1"/>
      <c r="AT42" s="229">
        <f t="shared" si="6"/>
        <v>23</v>
      </c>
    </row>
    <row r="43" spans="1:46">
      <c r="A43" s="502"/>
      <c r="B43" s="503"/>
      <c r="C43" s="232" t="str">
        <f t="shared" ref="C43" si="39">IF(TRIM(C42)="","",$C$75)</f>
        <v>매출</v>
      </c>
      <c r="D43" s="237"/>
      <c r="E43" s="224"/>
      <c r="F43" s="186"/>
      <c r="G43" s="186"/>
      <c r="H43" s="230">
        <f t="shared" si="2"/>
        <v>0</v>
      </c>
      <c r="I43" s="218">
        <v>244530</v>
      </c>
      <c r="J43" s="184"/>
      <c r="K43" s="184">
        <v>69930</v>
      </c>
      <c r="L43" s="184">
        <v>145810</v>
      </c>
      <c r="M43" s="212">
        <v>35300</v>
      </c>
      <c r="N43" s="217"/>
      <c r="O43" s="187">
        <v>1133840</v>
      </c>
      <c r="P43" s="187"/>
      <c r="Q43" s="187">
        <v>113340</v>
      </c>
      <c r="R43" s="187"/>
      <c r="S43" s="187">
        <v>432920</v>
      </c>
      <c r="T43" s="187"/>
      <c r="U43" s="187"/>
      <c r="V43" s="263">
        <f t="shared" si="0"/>
        <v>1680100</v>
      </c>
      <c r="W43" s="223"/>
      <c r="X43" s="184"/>
      <c r="Y43" s="184">
        <v>300000</v>
      </c>
      <c r="Z43" s="184"/>
      <c r="AA43" s="184"/>
      <c r="AB43" s="184"/>
      <c r="AC43" s="184"/>
      <c r="AD43" s="230">
        <f t="shared" si="11"/>
        <v>2475670</v>
      </c>
      <c r="AE43" s="268"/>
      <c r="AF43" s="188"/>
      <c r="AG43" s="230">
        <f t="shared" si="5"/>
        <v>0</v>
      </c>
      <c r="AH43" s="280">
        <v>160420</v>
      </c>
      <c r="AI43" s="194"/>
      <c r="AJ43" s="1">
        <v>68620</v>
      </c>
      <c r="AK43" s="194">
        <v>43310</v>
      </c>
      <c r="AL43" s="195">
        <v>28240</v>
      </c>
      <c r="AM43" s="1">
        <v>105560</v>
      </c>
      <c r="AN43" s="1">
        <v>97810</v>
      </c>
      <c r="AO43" s="1"/>
      <c r="AP43" s="194">
        <v>178150</v>
      </c>
      <c r="AQ43" s="1"/>
      <c r="AR43" s="1"/>
      <c r="AS43" s="1"/>
      <c r="AT43" s="230">
        <f t="shared" si="6"/>
        <v>682110</v>
      </c>
    </row>
    <row r="44" spans="1:46">
      <c r="A44" s="502">
        <v>43120</v>
      </c>
      <c r="B44" s="503" t="str">
        <f t="shared" ref="B44" si="40">IF(TRIM(A44)="","","(" &amp; MID("일월화수목금토",WEEKDAY(A44),1) &amp; ")")</f>
        <v>(토)</v>
      </c>
      <c r="C44" s="232" t="str">
        <f t="shared" ref="C44" si="41">IF(TRIM(A44)="","",$C$74)</f>
        <v>인원</v>
      </c>
      <c r="D44" s="237"/>
      <c r="E44" s="218"/>
      <c r="F44" s="184"/>
      <c r="G44" s="184"/>
      <c r="H44" s="229">
        <f t="shared" si="2"/>
        <v>0</v>
      </c>
      <c r="I44" s="218"/>
      <c r="J44" s="184"/>
      <c r="K44" s="184"/>
      <c r="L44" s="184"/>
      <c r="M44" s="212"/>
      <c r="N44" s="218"/>
      <c r="O44" s="184"/>
      <c r="P44" s="184"/>
      <c r="Q44" s="184"/>
      <c r="R44" s="184"/>
      <c r="S44" s="184"/>
      <c r="T44" s="184"/>
      <c r="U44" s="184"/>
      <c r="V44" s="229">
        <f t="shared" si="0"/>
        <v>0</v>
      </c>
      <c r="W44" s="223"/>
      <c r="X44" s="184"/>
      <c r="Y44" s="184"/>
      <c r="Z44" s="184"/>
      <c r="AA44" s="184"/>
      <c r="AB44" s="184"/>
      <c r="AC44" s="184"/>
      <c r="AD44" s="229">
        <f t="shared" si="11"/>
        <v>0</v>
      </c>
      <c r="AE44" s="269"/>
      <c r="AF44" s="185"/>
      <c r="AG44" s="229">
        <f t="shared" si="5"/>
        <v>0</v>
      </c>
      <c r="AH44" s="28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229">
        <f t="shared" si="6"/>
        <v>0</v>
      </c>
    </row>
    <row r="45" spans="1:46">
      <c r="A45" s="502"/>
      <c r="B45" s="503"/>
      <c r="C45" s="232" t="str">
        <f t="shared" ref="C45" si="42">IF(TRIM(C44)="","",$C$75)</f>
        <v>매출</v>
      </c>
      <c r="D45" s="237"/>
      <c r="E45" s="224"/>
      <c r="F45" s="186"/>
      <c r="G45" s="186"/>
      <c r="H45" s="230">
        <f t="shared" si="2"/>
        <v>0</v>
      </c>
      <c r="I45" s="218"/>
      <c r="J45" s="184"/>
      <c r="K45" s="184"/>
      <c r="L45" s="184"/>
      <c r="M45" s="212"/>
      <c r="N45" s="217"/>
      <c r="O45" s="187"/>
      <c r="P45" s="187"/>
      <c r="Q45" s="187"/>
      <c r="R45" s="187"/>
      <c r="S45" s="187"/>
      <c r="T45" s="187"/>
      <c r="U45" s="187"/>
      <c r="V45" s="263">
        <f t="shared" si="0"/>
        <v>0</v>
      </c>
      <c r="W45" s="223"/>
      <c r="X45" s="184"/>
      <c r="Y45" s="184"/>
      <c r="Z45" s="184"/>
      <c r="AA45" s="184"/>
      <c r="AB45" s="184"/>
      <c r="AC45" s="184"/>
      <c r="AD45" s="230">
        <f t="shared" si="11"/>
        <v>0</v>
      </c>
      <c r="AE45" s="268"/>
      <c r="AF45" s="188"/>
      <c r="AG45" s="230">
        <f t="shared" si="5"/>
        <v>0</v>
      </c>
      <c r="AH45" s="280"/>
      <c r="AI45" s="194"/>
      <c r="AJ45" s="194"/>
      <c r="AK45" s="194"/>
      <c r="AL45" s="194"/>
      <c r="AM45" s="1"/>
      <c r="AN45" s="1"/>
      <c r="AO45" s="1"/>
      <c r="AP45" s="1"/>
      <c r="AQ45" s="1"/>
      <c r="AR45" s="1"/>
      <c r="AS45" s="1"/>
      <c r="AT45" s="230">
        <f t="shared" si="6"/>
        <v>0</v>
      </c>
    </row>
    <row r="46" spans="1:46">
      <c r="A46" s="502">
        <v>43121</v>
      </c>
      <c r="B46" s="503" t="str">
        <f t="shared" ref="B46" si="43">IF(TRIM(A46)="","","(" &amp; MID("일월화수목금토",WEEKDAY(A46),1) &amp; ")")</f>
        <v>(일)</v>
      </c>
      <c r="C46" s="232" t="str">
        <f>IF(TRIM(A46)="","",$C$74)</f>
        <v>인원</v>
      </c>
      <c r="D46" s="237"/>
      <c r="E46" s="218"/>
      <c r="F46" s="184"/>
      <c r="G46" s="184"/>
      <c r="H46" s="229">
        <f t="shared" si="2"/>
        <v>0</v>
      </c>
      <c r="I46" s="218"/>
      <c r="J46" s="184"/>
      <c r="K46" s="184"/>
      <c r="L46" s="184"/>
      <c r="M46" s="212"/>
      <c r="N46" s="218"/>
      <c r="O46" s="184"/>
      <c r="P46" s="184"/>
      <c r="Q46" s="184"/>
      <c r="R46" s="184"/>
      <c r="S46" s="184"/>
      <c r="T46" s="184"/>
      <c r="U46" s="184"/>
      <c r="V46" s="229">
        <f t="shared" si="0"/>
        <v>0</v>
      </c>
      <c r="W46" s="223"/>
      <c r="X46" s="184"/>
      <c r="Y46" s="184"/>
      <c r="Z46" s="184"/>
      <c r="AA46" s="184"/>
      <c r="AB46" s="184"/>
      <c r="AC46" s="184"/>
      <c r="AD46" s="229">
        <f t="shared" si="11"/>
        <v>0</v>
      </c>
      <c r="AE46" s="269"/>
      <c r="AF46" s="185"/>
      <c r="AG46" s="229">
        <f t="shared" si="5"/>
        <v>0</v>
      </c>
      <c r="AH46" s="280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229">
        <f t="shared" si="6"/>
        <v>0</v>
      </c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>
        <f t="shared" si="2"/>
        <v>0</v>
      </c>
      <c r="I47" s="218"/>
      <c r="J47" s="184"/>
      <c r="K47" s="184"/>
      <c r="L47" s="184"/>
      <c r="M47" s="212"/>
      <c r="N47" s="217"/>
      <c r="O47" s="187"/>
      <c r="P47" s="187"/>
      <c r="Q47" s="187"/>
      <c r="R47" s="187"/>
      <c r="S47" s="187"/>
      <c r="T47" s="187"/>
      <c r="U47" s="187"/>
      <c r="V47" s="263">
        <f t="shared" si="0"/>
        <v>0</v>
      </c>
      <c r="W47" s="223"/>
      <c r="X47" s="184"/>
      <c r="Y47" s="184"/>
      <c r="Z47" s="184"/>
      <c r="AA47" s="184"/>
      <c r="AB47" s="184"/>
      <c r="AC47" s="184"/>
      <c r="AD47" s="230">
        <f t="shared" si="11"/>
        <v>0</v>
      </c>
      <c r="AE47" s="268"/>
      <c r="AF47" s="188"/>
      <c r="AG47" s="230">
        <f t="shared" si="5"/>
        <v>0</v>
      </c>
      <c r="AH47" s="280"/>
      <c r="AI47" s="194"/>
      <c r="AJ47" s="1"/>
      <c r="AK47" s="194"/>
      <c r="AL47" s="195"/>
      <c r="AM47" s="1"/>
      <c r="AN47" s="1"/>
      <c r="AO47" s="1"/>
      <c r="AP47" s="1"/>
      <c r="AQ47" s="1"/>
      <c r="AR47" s="1"/>
      <c r="AS47" s="1"/>
      <c r="AT47" s="230">
        <f t="shared" si="6"/>
        <v>0</v>
      </c>
    </row>
    <row r="48" spans="1:46">
      <c r="A48" s="506">
        <v>43122</v>
      </c>
      <c r="B48" s="505" t="s">
        <v>118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>
        <v>7</v>
      </c>
      <c r="J48" s="184"/>
      <c r="K48" s="184">
        <v>2</v>
      </c>
      <c r="L48" s="184">
        <v>4</v>
      </c>
      <c r="M48" s="212">
        <v>6</v>
      </c>
      <c r="N48" s="217"/>
      <c r="O48" s="187">
        <v>3</v>
      </c>
      <c r="P48" s="187"/>
      <c r="Q48" s="187">
        <v>3</v>
      </c>
      <c r="R48" s="187"/>
      <c r="S48" s="187">
        <v>2</v>
      </c>
      <c r="T48" s="187"/>
      <c r="U48" s="187"/>
      <c r="V48" s="263">
        <f t="shared" si="0"/>
        <v>8</v>
      </c>
      <c r="W48" s="223"/>
      <c r="X48" s="184"/>
      <c r="Y48" s="184">
        <v>5</v>
      </c>
      <c r="Z48" s="184"/>
      <c r="AA48" s="184"/>
      <c r="AB48" s="184"/>
      <c r="AC48" s="184"/>
      <c r="AD48" s="360"/>
      <c r="AE48" s="268"/>
      <c r="AF48" s="188"/>
      <c r="AG48" s="360"/>
      <c r="AH48" s="280">
        <v>4</v>
      </c>
      <c r="AI48" s="194"/>
      <c r="AJ48" s="1">
        <v>5</v>
      </c>
      <c r="AK48" s="194">
        <v>3</v>
      </c>
      <c r="AL48" s="195"/>
      <c r="AM48" s="1">
        <v>1</v>
      </c>
      <c r="AN48" s="1">
        <v>5</v>
      </c>
      <c r="AO48" s="1"/>
      <c r="AP48" s="1">
        <v>5</v>
      </c>
      <c r="AQ48" s="1"/>
      <c r="AR48" s="1"/>
      <c r="AS48" s="1"/>
      <c r="AT48" s="360"/>
    </row>
    <row r="49" spans="1:46">
      <c r="A49" s="502"/>
      <c r="B49" s="507"/>
      <c r="C49" s="232" t="str">
        <f>IF(TRIM(C48)="","",$C$75)</f>
        <v>매출</v>
      </c>
      <c r="D49" s="237"/>
      <c r="E49" s="224"/>
      <c r="F49" s="186"/>
      <c r="G49" s="186"/>
      <c r="H49" s="360"/>
      <c r="I49" s="218">
        <v>266840</v>
      </c>
      <c r="J49" s="184"/>
      <c r="K49" s="184">
        <v>34310</v>
      </c>
      <c r="L49" s="184">
        <v>87930</v>
      </c>
      <c r="M49" s="212">
        <v>42360</v>
      </c>
      <c r="N49" s="217"/>
      <c r="O49" s="187">
        <v>425190</v>
      </c>
      <c r="P49" s="187"/>
      <c r="Q49" s="187">
        <v>120540</v>
      </c>
      <c r="R49" s="187"/>
      <c r="S49" s="187">
        <v>335280</v>
      </c>
      <c r="T49" s="187"/>
      <c r="U49" s="187"/>
      <c r="V49" s="263">
        <f t="shared" si="0"/>
        <v>881010</v>
      </c>
      <c r="W49" s="223"/>
      <c r="X49" s="184"/>
      <c r="Y49" s="184">
        <v>300000</v>
      </c>
      <c r="Z49" s="184"/>
      <c r="AA49" s="184"/>
      <c r="AB49" s="184"/>
      <c r="AC49" s="184"/>
      <c r="AD49" s="360"/>
      <c r="AE49" s="268"/>
      <c r="AF49" s="188"/>
      <c r="AG49" s="360"/>
      <c r="AH49" s="280">
        <v>144850</v>
      </c>
      <c r="AI49" s="194"/>
      <c r="AJ49" s="1">
        <v>67310</v>
      </c>
      <c r="AK49" s="194">
        <v>67500</v>
      </c>
      <c r="AL49" s="195"/>
      <c r="AM49" s="1">
        <v>58280</v>
      </c>
      <c r="AN49" s="1">
        <v>153350</v>
      </c>
      <c r="AO49" s="1"/>
      <c r="AP49" s="1">
        <v>201250</v>
      </c>
      <c r="AQ49" s="1"/>
      <c r="AR49" s="1"/>
      <c r="AS49" s="1"/>
      <c r="AT49" s="360"/>
    </row>
    <row r="50" spans="1:46">
      <c r="A50" s="502">
        <v>43123</v>
      </c>
      <c r="B50" s="505" t="s">
        <v>113</v>
      </c>
      <c r="C50" s="232" t="str">
        <f>IF(TRIM(A50)="","",$C$74)</f>
        <v>인원</v>
      </c>
      <c r="D50" s="237"/>
      <c r="E50" s="218"/>
      <c r="F50" s="184"/>
      <c r="G50" s="184"/>
      <c r="H50" s="229">
        <f t="shared" si="2"/>
        <v>0</v>
      </c>
      <c r="I50" s="218">
        <v>3</v>
      </c>
      <c r="J50" s="184"/>
      <c r="K50" s="184">
        <v>2</v>
      </c>
      <c r="L50" s="184">
        <v>3</v>
      </c>
      <c r="M50" s="212">
        <v>3</v>
      </c>
      <c r="N50" s="218">
        <v>1</v>
      </c>
      <c r="O50" s="184"/>
      <c r="P50" s="184"/>
      <c r="Q50" s="184">
        <v>1</v>
      </c>
      <c r="R50" s="184"/>
      <c r="S50" s="184">
        <v>2</v>
      </c>
      <c r="T50" s="184"/>
      <c r="U50" s="184"/>
      <c r="V50" s="229">
        <f t="shared" si="0"/>
        <v>4</v>
      </c>
      <c r="W50" s="223"/>
      <c r="X50" s="184"/>
      <c r="Y50" s="184">
        <v>14</v>
      </c>
      <c r="Z50" s="184"/>
      <c r="AA50" s="184"/>
      <c r="AB50" s="184"/>
      <c r="AC50" s="184">
        <v>5</v>
      </c>
      <c r="AD50" s="229">
        <f t="shared" si="11"/>
        <v>34</v>
      </c>
      <c r="AE50" s="269"/>
      <c r="AF50" s="185"/>
      <c r="AG50" s="229">
        <f t="shared" si="5"/>
        <v>0</v>
      </c>
      <c r="AH50" s="277">
        <v>1</v>
      </c>
      <c r="AI50" s="192"/>
      <c r="AJ50" s="192">
        <v>5</v>
      </c>
      <c r="AK50" s="192">
        <v>1</v>
      </c>
      <c r="AL50" s="192">
        <v>1</v>
      </c>
      <c r="AM50" s="192">
        <v>1</v>
      </c>
      <c r="AN50" s="192">
        <v>1</v>
      </c>
      <c r="AO50" s="192">
        <v>1</v>
      </c>
      <c r="AP50" s="192">
        <v>8</v>
      </c>
      <c r="AQ50" s="192"/>
      <c r="AR50" s="192"/>
      <c r="AS50" s="192"/>
      <c r="AT50" s="229">
        <f t="shared" si="6"/>
        <v>19</v>
      </c>
    </row>
    <row r="51" spans="1:46">
      <c r="A51" s="502"/>
      <c r="B51" s="507"/>
      <c r="C51" s="232" t="str">
        <f>IF(TRIM(C50)="","",$C$75)</f>
        <v>매출</v>
      </c>
      <c r="D51" s="237"/>
      <c r="E51" s="224"/>
      <c r="F51" s="186"/>
      <c r="G51" s="186"/>
      <c r="H51" s="230">
        <f t="shared" si="2"/>
        <v>0</v>
      </c>
      <c r="I51" s="218">
        <v>104020</v>
      </c>
      <c r="J51" s="184"/>
      <c r="K51" s="184">
        <v>34310</v>
      </c>
      <c r="L51" s="184">
        <v>70620</v>
      </c>
      <c r="M51" s="212">
        <v>21180</v>
      </c>
      <c r="N51" s="217">
        <v>71730</v>
      </c>
      <c r="O51" s="187"/>
      <c r="P51" s="187"/>
      <c r="Q51" s="187">
        <v>40180</v>
      </c>
      <c r="R51" s="187"/>
      <c r="S51" s="187">
        <v>335280</v>
      </c>
      <c r="T51" s="187"/>
      <c r="U51" s="187"/>
      <c r="V51" s="263">
        <f t="shared" si="0"/>
        <v>447190</v>
      </c>
      <c r="W51" s="223"/>
      <c r="X51" s="184"/>
      <c r="Y51" s="184">
        <v>903000</v>
      </c>
      <c r="Z51" s="184"/>
      <c r="AA51" s="184"/>
      <c r="AB51" s="184"/>
      <c r="AC51" s="184">
        <v>150610</v>
      </c>
      <c r="AD51" s="230">
        <f t="shared" si="11"/>
        <v>1730930</v>
      </c>
      <c r="AE51" s="268"/>
      <c r="AF51" s="188"/>
      <c r="AG51" s="230">
        <f t="shared" si="5"/>
        <v>0</v>
      </c>
      <c r="AH51" s="278">
        <v>44910</v>
      </c>
      <c r="AI51" s="193"/>
      <c r="AJ51" s="193">
        <v>85120</v>
      </c>
      <c r="AK51" s="193">
        <v>16500</v>
      </c>
      <c r="AL51" s="193">
        <v>7060</v>
      </c>
      <c r="AM51" s="193">
        <v>57500</v>
      </c>
      <c r="AN51" s="193">
        <v>50900</v>
      </c>
      <c r="AO51" s="193"/>
      <c r="AP51" s="193">
        <v>468350</v>
      </c>
      <c r="AQ51" s="193"/>
      <c r="AR51" s="193"/>
      <c r="AS51" s="193"/>
      <c r="AT51" s="230">
        <f t="shared" si="6"/>
        <v>730340</v>
      </c>
    </row>
    <row r="52" spans="1:46">
      <c r="A52" s="502">
        <v>43124</v>
      </c>
      <c r="B52" s="503" t="str">
        <f t="shared" ref="B52" si="44">IF(TRIM(A52)="","","(" &amp; MID("일월화수목금토",WEEKDAY(A52),1) &amp; ")")</f>
        <v>(수)</v>
      </c>
      <c r="C52" s="232" t="str">
        <f t="shared" ref="C52" si="45">IF(TRIM(A52)="","",$C$74)</f>
        <v>인원</v>
      </c>
      <c r="D52" s="237"/>
      <c r="E52" s="218"/>
      <c r="F52" s="184"/>
      <c r="G52" s="184"/>
      <c r="H52" s="229">
        <f t="shared" si="2"/>
        <v>0</v>
      </c>
      <c r="I52" s="218">
        <v>21</v>
      </c>
      <c r="J52" s="184"/>
      <c r="K52" s="184"/>
      <c r="L52" s="184">
        <v>2</v>
      </c>
      <c r="M52" s="212">
        <v>20</v>
      </c>
      <c r="N52" s="218"/>
      <c r="O52" s="184">
        <v>6</v>
      </c>
      <c r="P52" s="184"/>
      <c r="Q52" s="184">
        <v>20</v>
      </c>
      <c r="R52" s="184"/>
      <c r="S52" s="184">
        <v>3</v>
      </c>
      <c r="T52" s="184"/>
      <c r="U52" s="184">
        <v>25</v>
      </c>
      <c r="V52" s="229">
        <f t="shared" si="0"/>
        <v>54</v>
      </c>
      <c r="W52" s="223">
        <v>1</v>
      </c>
      <c r="X52" s="184"/>
      <c r="Y52" s="184">
        <v>19</v>
      </c>
      <c r="Z52" s="184">
        <v>2</v>
      </c>
      <c r="AA52" s="184">
        <v>1</v>
      </c>
      <c r="AB52" s="184"/>
      <c r="AC52" s="184"/>
      <c r="AD52" s="229">
        <f t="shared" si="11"/>
        <v>120</v>
      </c>
      <c r="AE52" s="269"/>
      <c r="AF52" s="185"/>
      <c r="AG52" s="229">
        <f t="shared" si="5"/>
        <v>0</v>
      </c>
      <c r="AH52" s="281">
        <v>7</v>
      </c>
      <c r="AI52" s="1"/>
      <c r="AJ52" s="1">
        <v>6</v>
      </c>
      <c r="AK52" s="1">
        <v>7</v>
      </c>
      <c r="AL52" s="1">
        <v>6</v>
      </c>
      <c r="AM52" s="1">
        <v>3</v>
      </c>
      <c r="AN52" s="1"/>
      <c r="AO52" s="1"/>
      <c r="AP52" s="1">
        <v>1</v>
      </c>
      <c r="AQ52" s="1"/>
      <c r="AR52" s="1"/>
      <c r="AS52" s="1"/>
      <c r="AT52" s="229">
        <f t="shared" si="6"/>
        <v>30</v>
      </c>
    </row>
    <row r="53" spans="1:46">
      <c r="A53" s="502"/>
      <c r="B53" s="503"/>
      <c r="C53" s="232" t="str">
        <f t="shared" ref="C53" si="46">IF(TRIM(C52)="","",$C$75)</f>
        <v>매출</v>
      </c>
      <c r="D53" s="237"/>
      <c r="E53" s="224"/>
      <c r="F53" s="186"/>
      <c r="G53" s="186"/>
      <c r="H53" s="230">
        <f t="shared" si="2"/>
        <v>0</v>
      </c>
      <c r="I53" s="218">
        <v>848650</v>
      </c>
      <c r="J53" s="184"/>
      <c r="K53" s="184"/>
      <c r="L53" s="184">
        <v>48000</v>
      </c>
      <c r="M53" s="212">
        <v>141200</v>
      </c>
      <c r="N53" s="217"/>
      <c r="O53" s="187">
        <v>850380</v>
      </c>
      <c r="P53" s="187"/>
      <c r="Q53" s="187">
        <v>803600</v>
      </c>
      <c r="R53" s="187"/>
      <c r="S53" s="187">
        <v>502920</v>
      </c>
      <c r="T53" s="187"/>
      <c r="U53" s="187">
        <v>335000</v>
      </c>
      <c r="V53" s="263">
        <f t="shared" si="0"/>
        <v>2491900</v>
      </c>
      <c r="W53" s="223">
        <v>35160</v>
      </c>
      <c r="X53" s="184"/>
      <c r="Y53" s="184">
        <v>2824000</v>
      </c>
      <c r="Z53" s="184">
        <v>200000</v>
      </c>
      <c r="AA53" s="184">
        <v>100000</v>
      </c>
      <c r="AB53" s="184"/>
      <c r="AC53" s="184"/>
      <c r="AD53" s="230">
        <f t="shared" si="11"/>
        <v>6688910</v>
      </c>
      <c r="AE53" s="268"/>
      <c r="AF53" s="188"/>
      <c r="AG53" s="230">
        <f t="shared" si="5"/>
        <v>0</v>
      </c>
      <c r="AH53" s="280">
        <v>307590</v>
      </c>
      <c r="AI53" s="194"/>
      <c r="AJ53" s="1">
        <v>100310</v>
      </c>
      <c r="AK53" s="1">
        <v>141120</v>
      </c>
      <c r="AL53" s="195">
        <v>42360</v>
      </c>
      <c r="AM53" s="1">
        <v>148530</v>
      </c>
      <c r="AN53" s="1"/>
      <c r="AO53" s="1"/>
      <c r="AP53" s="1">
        <v>36930</v>
      </c>
      <c r="AQ53" s="194"/>
      <c r="AR53" s="1"/>
      <c r="AS53" s="1"/>
      <c r="AT53" s="230">
        <f t="shared" si="6"/>
        <v>776840</v>
      </c>
    </row>
    <row r="54" spans="1:46">
      <c r="A54" s="506">
        <v>43125</v>
      </c>
      <c r="B54" s="503" t="str">
        <f t="shared" ref="B54" si="47">IF(TRIM(A54)="","","(" &amp; MID("일월화수목금토",WEEKDAY(A54),1) &amp; ")")</f>
        <v>(목)</v>
      </c>
      <c r="C54" s="232" t="str">
        <f t="shared" ref="C54" si="48">IF(TRIM(A54)="","",$C$74)</f>
        <v>인원</v>
      </c>
      <c r="D54" s="237"/>
      <c r="E54" s="218"/>
      <c r="F54" s="184"/>
      <c r="G54" s="184"/>
      <c r="H54" s="229">
        <f t="shared" si="2"/>
        <v>0</v>
      </c>
      <c r="I54" s="218"/>
      <c r="J54" s="184"/>
      <c r="K54" s="184"/>
      <c r="L54" s="184">
        <v>3</v>
      </c>
      <c r="M54" s="212"/>
      <c r="N54" s="218"/>
      <c r="O54" s="184">
        <v>3</v>
      </c>
      <c r="P54" s="184"/>
      <c r="Q54" s="184"/>
      <c r="R54" s="184"/>
      <c r="S54" s="184">
        <v>2</v>
      </c>
      <c r="T54" s="184"/>
      <c r="U54" s="184">
        <v>2</v>
      </c>
      <c r="V54" s="229">
        <f t="shared" si="0"/>
        <v>7</v>
      </c>
      <c r="W54" s="223"/>
      <c r="X54" s="184"/>
      <c r="Y54" s="184">
        <v>26</v>
      </c>
      <c r="Z54" s="184"/>
      <c r="AA54" s="184"/>
      <c r="AB54" s="184"/>
      <c r="AC54" s="184"/>
      <c r="AD54" s="229">
        <f t="shared" si="11"/>
        <v>36</v>
      </c>
      <c r="AE54" s="269"/>
      <c r="AF54" s="185"/>
      <c r="AG54" s="229">
        <f t="shared" si="5"/>
        <v>0</v>
      </c>
      <c r="AH54" s="281">
        <v>2</v>
      </c>
      <c r="AI54" s="1"/>
      <c r="AJ54" s="1">
        <v>3</v>
      </c>
      <c r="AK54" s="1">
        <v>5</v>
      </c>
      <c r="AL54" s="1">
        <v>1</v>
      </c>
      <c r="AM54" s="1">
        <v>6</v>
      </c>
      <c r="AN54" s="1">
        <v>1</v>
      </c>
      <c r="AO54" s="1">
        <v>1</v>
      </c>
      <c r="AP54" s="1">
        <v>9</v>
      </c>
      <c r="AQ54" s="1"/>
      <c r="AR54" s="1"/>
      <c r="AS54" s="1"/>
      <c r="AT54" s="229">
        <f t="shared" si="6"/>
        <v>28</v>
      </c>
    </row>
    <row r="55" spans="1:46">
      <c r="A55" s="502"/>
      <c r="B55" s="503"/>
      <c r="C55" s="232" t="str">
        <f t="shared" ref="C55" si="49">IF(TRIM(C54)="","",$C$75)</f>
        <v>매출</v>
      </c>
      <c r="D55" s="237"/>
      <c r="E55" s="224"/>
      <c r="F55" s="186"/>
      <c r="G55" s="186"/>
      <c r="H55" s="230">
        <f t="shared" si="2"/>
        <v>0</v>
      </c>
      <c r="I55" s="218"/>
      <c r="J55" s="184"/>
      <c r="K55" s="184"/>
      <c r="L55" s="184">
        <v>61500</v>
      </c>
      <c r="M55" s="212"/>
      <c r="N55" s="217"/>
      <c r="O55" s="187">
        <v>425190</v>
      </c>
      <c r="P55" s="187"/>
      <c r="Q55" s="187"/>
      <c r="R55" s="187"/>
      <c r="S55" s="187">
        <v>265280</v>
      </c>
      <c r="T55" s="187"/>
      <c r="U55" s="187">
        <v>35620</v>
      </c>
      <c r="V55" s="263">
        <f t="shared" si="0"/>
        <v>726090</v>
      </c>
      <c r="W55" s="223"/>
      <c r="X55" s="184"/>
      <c r="Y55" s="184">
        <v>4640000</v>
      </c>
      <c r="Z55" s="184"/>
      <c r="AA55" s="184"/>
      <c r="AB55" s="184"/>
      <c r="AC55" s="184"/>
      <c r="AD55" s="230">
        <f t="shared" si="11"/>
        <v>5427590</v>
      </c>
      <c r="AE55" s="268"/>
      <c r="AF55" s="188"/>
      <c r="AG55" s="230">
        <f t="shared" si="5"/>
        <v>0</v>
      </c>
      <c r="AH55" s="280">
        <v>78520</v>
      </c>
      <c r="AI55" s="1"/>
      <c r="AJ55" s="1">
        <v>49500</v>
      </c>
      <c r="AK55" s="194">
        <v>94500</v>
      </c>
      <c r="AL55" s="194">
        <v>7060</v>
      </c>
      <c r="AM55" s="194">
        <v>416860</v>
      </c>
      <c r="AN55" s="194">
        <v>28630</v>
      </c>
      <c r="AO55" s="194"/>
      <c r="AP55" s="194">
        <v>605450</v>
      </c>
      <c r="AQ55" s="194"/>
      <c r="AR55" s="1"/>
      <c r="AS55" s="1"/>
      <c r="AT55" s="230">
        <f t="shared" si="6"/>
        <v>1280520</v>
      </c>
    </row>
    <row r="56" spans="1:46">
      <c r="A56" s="502">
        <v>43126</v>
      </c>
      <c r="B56" s="503" t="str">
        <f t="shared" ref="B56" si="50">IF(TRIM(A56)="","","(" &amp; MID("일월화수목금토",WEEKDAY(A56),1) &amp; ")")</f>
        <v>(금)</v>
      </c>
      <c r="C56" s="232" t="str">
        <f t="shared" ref="C56" si="51">IF(TRIM(A56)="","",$C$74)</f>
        <v>인원</v>
      </c>
      <c r="D56" s="237"/>
      <c r="E56" s="218"/>
      <c r="F56" s="184"/>
      <c r="G56" s="184"/>
      <c r="H56" s="229">
        <f t="shared" si="2"/>
        <v>0</v>
      </c>
      <c r="I56" s="218">
        <v>6</v>
      </c>
      <c r="J56" s="184"/>
      <c r="K56" s="184">
        <v>2</v>
      </c>
      <c r="L56" s="184">
        <v>3</v>
      </c>
      <c r="M56" s="212">
        <v>6</v>
      </c>
      <c r="N56" s="218">
        <v>1</v>
      </c>
      <c r="O56" s="184">
        <v>2</v>
      </c>
      <c r="P56" s="184"/>
      <c r="Q56" s="184">
        <v>2</v>
      </c>
      <c r="R56" s="184"/>
      <c r="S56" s="184">
        <v>3</v>
      </c>
      <c r="T56" s="184"/>
      <c r="U56" s="184"/>
      <c r="V56" s="229">
        <f t="shared" si="0"/>
        <v>8</v>
      </c>
      <c r="W56" s="223">
        <v>1</v>
      </c>
      <c r="X56" s="184"/>
      <c r="Y56" s="184">
        <v>33</v>
      </c>
      <c r="Z56" s="184">
        <v>2</v>
      </c>
      <c r="AA56" s="184"/>
      <c r="AB56" s="184"/>
      <c r="AC56" s="184"/>
      <c r="AD56" s="229">
        <f t="shared" si="11"/>
        <v>61</v>
      </c>
      <c r="AE56" s="269"/>
      <c r="AF56" s="185"/>
      <c r="AG56" s="229">
        <f t="shared" si="5"/>
        <v>0</v>
      </c>
      <c r="AH56" s="281">
        <v>6</v>
      </c>
      <c r="AI56" s="1"/>
      <c r="AJ56" s="1">
        <v>12</v>
      </c>
      <c r="AK56" s="1">
        <v>6</v>
      </c>
      <c r="AL56" s="1">
        <v>5</v>
      </c>
      <c r="AM56" s="1">
        <v>1</v>
      </c>
      <c r="AN56" s="1"/>
      <c r="AO56" s="1">
        <v>1</v>
      </c>
      <c r="AP56" s="1">
        <v>6</v>
      </c>
      <c r="AQ56" s="1"/>
      <c r="AR56" s="1"/>
      <c r="AS56" s="1"/>
      <c r="AT56" s="229">
        <f t="shared" si="6"/>
        <v>37</v>
      </c>
    </row>
    <row r="57" spans="1:46">
      <c r="A57" s="502"/>
      <c r="B57" s="503"/>
      <c r="C57" s="232" t="str">
        <f t="shared" ref="C57" si="52">IF(TRIM(C56)="","",$C$75)</f>
        <v>매출</v>
      </c>
      <c r="D57" s="237"/>
      <c r="E57" s="224"/>
      <c r="F57" s="186"/>
      <c r="G57" s="186"/>
      <c r="H57" s="230">
        <f t="shared" si="2"/>
        <v>0</v>
      </c>
      <c r="I57" s="218">
        <v>250980</v>
      </c>
      <c r="J57" s="184"/>
      <c r="K57" s="184">
        <v>36690</v>
      </c>
      <c r="L57" s="184">
        <v>60310</v>
      </c>
      <c r="M57" s="212">
        <v>42360</v>
      </c>
      <c r="N57" s="217">
        <v>71730</v>
      </c>
      <c r="O57" s="187">
        <v>283460</v>
      </c>
      <c r="P57" s="187"/>
      <c r="Q57" s="187">
        <v>75560</v>
      </c>
      <c r="R57" s="187"/>
      <c r="S57" s="187">
        <v>502920</v>
      </c>
      <c r="T57" s="187"/>
      <c r="U57" s="187"/>
      <c r="V57" s="263">
        <f t="shared" si="0"/>
        <v>933670</v>
      </c>
      <c r="W57" s="223">
        <v>55000</v>
      </c>
      <c r="X57" s="184"/>
      <c r="Y57" s="184">
        <v>6678000</v>
      </c>
      <c r="Z57" s="184">
        <v>260000</v>
      </c>
      <c r="AA57" s="184"/>
      <c r="AB57" s="184"/>
      <c r="AC57" s="184"/>
      <c r="AD57" s="230">
        <f t="shared" si="11"/>
        <v>8317010</v>
      </c>
      <c r="AE57" s="268"/>
      <c r="AF57" s="188"/>
      <c r="AG57" s="230">
        <f t="shared" si="5"/>
        <v>0</v>
      </c>
      <c r="AH57" s="280">
        <v>212960</v>
      </c>
      <c r="AI57" s="194"/>
      <c r="AJ57" s="1">
        <v>155050</v>
      </c>
      <c r="AK57" s="194">
        <v>135000</v>
      </c>
      <c r="AL57" s="195">
        <v>35300</v>
      </c>
      <c r="AM57" s="1">
        <v>52740</v>
      </c>
      <c r="AN57" s="1"/>
      <c r="AO57" s="1"/>
      <c r="AP57" s="1">
        <v>296200</v>
      </c>
      <c r="AQ57" s="57"/>
      <c r="AR57" s="1"/>
      <c r="AS57" s="1"/>
      <c r="AT57" s="230">
        <f t="shared" si="6"/>
        <v>887250</v>
      </c>
    </row>
    <row r="58" spans="1:46">
      <c r="A58" s="502">
        <v>43127</v>
      </c>
      <c r="B58" s="503" t="str">
        <f t="shared" ref="B58" si="53">IF(TRIM(A58)="","","(" &amp; MID("일월화수목금토",WEEKDAY(A58),1) &amp; ")")</f>
        <v>(토)</v>
      </c>
      <c r="C58" s="232" t="str">
        <f t="shared" ref="C58" si="54">IF(TRIM(A58)="","",$C$74)</f>
        <v>인원</v>
      </c>
      <c r="D58" s="237"/>
      <c r="E58" s="218"/>
      <c r="F58" s="184"/>
      <c r="G58" s="184"/>
      <c r="H58" s="229">
        <f t="shared" si="2"/>
        <v>0</v>
      </c>
      <c r="I58" s="218"/>
      <c r="J58" s="184"/>
      <c r="K58" s="184"/>
      <c r="L58" s="184"/>
      <c r="M58" s="212"/>
      <c r="N58" s="218"/>
      <c r="O58" s="184"/>
      <c r="P58" s="184"/>
      <c r="Q58" s="184"/>
      <c r="R58" s="184"/>
      <c r="S58" s="184"/>
      <c r="T58" s="184"/>
      <c r="U58" s="184"/>
      <c r="V58" s="229">
        <f t="shared" si="0"/>
        <v>0</v>
      </c>
      <c r="W58" s="223"/>
      <c r="X58" s="184"/>
      <c r="Y58" s="184"/>
      <c r="Z58" s="184"/>
      <c r="AA58" s="184"/>
      <c r="AB58" s="184"/>
      <c r="AC58" s="184"/>
      <c r="AD58" s="229">
        <f t="shared" si="11"/>
        <v>0</v>
      </c>
      <c r="AE58" s="269"/>
      <c r="AF58" s="185"/>
      <c r="AG58" s="229">
        <f t="shared" si="5"/>
        <v>0</v>
      </c>
      <c r="AH58" s="28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229">
        <f t="shared" si="6"/>
        <v>0</v>
      </c>
    </row>
    <row r="59" spans="1:46">
      <c r="A59" s="502"/>
      <c r="B59" s="503"/>
      <c r="C59" s="232" t="str">
        <f t="shared" ref="C59" si="55">IF(TRIM(C58)="","",$C$75)</f>
        <v>매출</v>
      </c>
      <c r="D59" s="237"/>
      <c r="E59" s="224"/>
      <c r="F59" s="186"/>
      <c r="G59" s="186"/>
      <c r="H59" s="230">
        <f t="shared" si="2"/>
        <v>0</v>
      </c>
      <c r="I59" s="218"/>
      <c r="J59" s="184"/>
      <c r="K59" s="184"/>
      <c r="L59" s="184"/>
      <c r="M59" s="212"/>
      <c r="N59" s="217"/>
      <c r="O59" s="187"/>
      <c r="P59" s="187"/>
      <c r="Q59" s="187"/>
      <c r="R59" s="187"/>
      <c r="S59" s="187"/>
      <c r="T59" s="187"/>
      <c r="U59" s="187"/>
      <c r="V59" s="263">
        <f t="shared" si="0"/>
        <v>0</v>
      </c>
      <c r="W59" s="223"/>
      <c r="X59" s="184"/>
      <c r="Y59" s="184"/>
      <c r="Z59" s="184"/>
      <c r="AA59" s="184"/>
      <c r="AB59" s="184"/>
      <c r="AC59" s="184"/>
      <c r="AD59" s="230">
        <f t="shared" si="11"/>
        <v>0</v>
      </c>
      <c r="AE59" s="268"/>
      <c r="AF59" s="188"/>
      <c r="AG59" s="230">
        <f t="shared" si="5"/>
        <v>0</v>
      </c>
      <c r="AH59" s="280"/>
      <c r="AI59" s="194"/>
      <c r="AJ59" s="1"/>
      <c r="AK59" s="194"/>
      <c r="AL59" s="194"/>
      <c r="AM59" s="194"/>
      <c r="AN59" s="194"/>
      <c r="AO59" s="194"/>
      <c r="AP59" s="1"/>
      <c r="AQ59" s="1"/>
      <c r="AR59" s="1"/>
      <c r="AS59" s="1"/>
      <c r="AT59" s="230">
        <f t="shared" si="6"/>
        <v>0</v>
      </c>
    </row>
    <row r="60" spans="1:46">
      <c r="A60" s="506">
        <v>43128</v>
      </c>
      <c r="B60" s="503" t="str">
        <f t="shared" ref="B60" si="56">IF(TRIM(A60)="","","(" &amp; MID("일월화수목금토",WEEKDAY(A60),1) &amp; ")")</f>
        <v>(일)</v>
      </c>
      <c r="C60" s="232" t="str">
        <f t="shared" ref="C60:C62" si="57">IF(TRIM(A60)="","",$C$74)</f>
        <v>인원</v>
      </c>
      <c r="D60" s="237"/>
      <c r="E60" s="218"/>
      <c r="F60" s="184"/>
      <c r="G60" s="184"/>
      <c r="H60" s="229">
        <f t="shared" si="2"/>
        <v>0</v>
      </c>
      <c r="I60" s="218"/>
      <c r="J60" s="184"/>
      <c r="K60" s="184"/>
      <c r="L60" s="184"/>
      <c r="M60" s="212"/>
      <c r="N60" s="218"/>
      <c r="O60" s="184"/>
      <c r="P60" s="184"/>
      <c r="Q60" s="184"/>
      <c r="R60" s="184"/>
      <c r="S60" s="184"/>
      <c r="T60" s="184"/>
      <c r="U60" s="184"/>
      <c r="V60" s="229">
        <f t="shared" si="0"/>
        <v>0</v>
      </c>
      <c r="W60" s="223"/>
      <c r="X60" s="184"/>
      <c r="Y60" s="184"/>
      <c r="Z60" s="184"/>
      <c r="AA60" s="184"/>
      <c r="AB60" s="184"/>
      <c r="AC60" s="184"/>
      <c r="AD60" s="229">
        <f t="shared" si="11"/>
        <v>0</v>
      </c>
      <c r="AE60" s="269"/>
      <c r="AF60" s="185"/>
      <c r="AG60" s="229">
        <f t="shared" si="5"/>
        <v>0</v>
      </c>
      <c r="AH60" s="28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229">
        <f t="shared" si="6"/>
        <v>0</v>
      </c>
    </row>
    <row r="61" spans="1:46">
      <c r="A61" s="502"/>
      <c r="B61" s="503"/>
      <c r="C61" s="232" t="str">
        <f t="shared" ref="C61:C63" si="58">IF(TRIM(C60)="","",$C$75)</f>
        <v>매출</v>
      </c>
      <c r="D61" s="237"/>
      <c r="E61" s="224"/>
      <c r="F61" s="186"/>
      <c r="G61" s="186"/>
      <c r="H61" s="230">
        <f t="shared" si="2"/>
        <v>0</v>
      </c>
      <c r="I61" s="218"/>
      <c r="J61" s="184"/>
      <c r="K61" s="184"/>
      <c r="L61" s="184"/>
      <c r="M61" s="212"/>
      <c r="N61" s="217"/>
      <c r="O61" s="187"/>
      <c r="P61" s="187"/>
      <c r="Q61" s="187"/>
      <c r="R61" s="187"/>
      <c r="S61" s="187"/>
      <c r="T61" s="187"/>
      <c r="U61" s="187"/>
      <c r="V61" s="263">
        <f t="shared" si="0"/>
        <v>0</v>
      </c>
      <c r="W61" s="223"/>
      <c r="X61" s="184"/>
      <c r="Y61" s="184"/>
      <c r="Z61" s="184"/>
      <c r="AA61" s="184"/>
      <c r="AB61" s="184"/>
      <c r="AC61" s="184"/>
      <c r="AD61" s="230">
        <f t="shared" si="11"/>
        <v>0</v>
      </c>
      <c r="AE61" s="268"/>
      <c r="AF61" s="188"/>
      <c r="AG61" s="230">
        <f t="shared" si="5"/>
        <v>0</v>
      </c>
      <c r="AH61" s="281"/>
      <c r="AI61" s="194"/>
      <c r="AJ61" s="1"/>
      <c r="AK61" s="194"/>
      <c r="AL61" s="194"/>
      <c r="AM61" s="1"/>
      <c r="AN61" s="1"/>
      <c r="AO61" s="1"/>
      <c r="AP61" s="1"/>
      <c r="AQ61" s="1"/>
      <c r="AR61" s="1"/>
      <c r="AS61" s="1"/>
      <c r="AT61" s="230">
        <f t="shared" si="6"/>
        <v>0</v>
      </c>
    </row>
    <row r="62" spans="1:46">
      <c r="A62" s="502">
        <v>43129</v>
      </c>
      <c r="B62" s="505" t="s">
        <v>139</v>
      </c>
      <c r="C62" s="232" t="str">
        <f t="shared" si="57"/>
        <v>인원</v>
      </c>
      <c r="D62" s="237"/>
      <c r="E62" s="218"/>
      <c r="F62" s="184"/>
      <c r="G62" s="184"/>
      <c r="H62" s="229">
        <f t="shared" si="2"/>
        <v>0</v>
      </c>
      <c r="I62" s="218">
        <v>2</v>
      </c>
      <c r="J62" s="184"/>
      <c r="K62" s="184">
        <v>10</v>
      </c>
      <c r="L62" s="184">
        <v>5</v>
      </c>
      <c r="M62" s="212">
        <v>2</v>
      </c>
      <c r="N62" s="218"/>
      <c r="O62" s="184">
        <v>3</v>
      </c>
      <c r="P62" s="184"/>
      <c r="Q62" s="184">
        <v>1</v>
      </c>
      <c r="R62" s="184"/>
      <c r="S62" s="184">
        <v>4</v>
      </c>
      <c r="T62" s="184"/>
      <c r="U62" s="184"/>
      <c r="V62" s="229">
        <f t="shared" si="0"/>
        <v>8</v>
      </c>
      <c r="W62" s="223"/>
      <c r="X62" s="184"/>
      <c r="Y62" s="184">
        <v>16</v>
      </c>
      <c r="Z62" s="184"/>
      <c r="AA62" s="184"/>
      <c r="AB62" s="184"/>
      <c r="AC62" s="184">
        <v>4</v>
      </c>
      <c r="AD62" s="229">
        <f t="shared" si="11"/>
        <v>47</v>
      </c>
      <c r="AE62" s="269"/>
      <c r="AF62" s="185"/>
      <c r="AG62" s="229">
        <f t="shared" si="5"/>
        <v>0</v>
      </c>
      <c r="AH62" s="281"/>
      <c r="AI62" s="1"/>
      <c r="AJ62" s="1">
        <v>7</v>
      </c>
      <c r="AK62" s="1">
        <v>4</v>
      </c>
      <c r="AL62" s="1">
        <v>1</v>
      </c>
      <c r="AM62" s="1"/>
      <c r="AN62" s="1">
        <v>1</v>
      </c>
      <c r="AO62" s="1"/>
      <c r="AP62" s="1">
        <v>8</v>
      </c>
      <c r="AQ62" s="1"/>
      <c r="AR62" s="1"/>
      <c r="AS62" s="1"/>
      <c r="AT62" s="229">
        <f t="shared" si="6"/>
        <v>21</v>
      </c>
    </row>
    <row r="63" spans="1:46">
      <c r="A63" s="502"/>
      <c r="B63" s="507"/>
      <c r="C63" s="232" t="str">
        <f t="shared" si="58"/>
        <v>매출</v>
      </c>
      <c r="D63" s="237"/>
      <c r="E63" s="224"/>
      <c r="F63" s="186"/>
      <c r="G63" s="186"/>
      <c r="H63" s="230">
        <f t="shared" si="2"/>
        <v>0</v>
      </c>
      <c r="I63" s="218">
        <v>81710</v>
      </c>
      <c r="J63" s="184"/>
      <c r="K63" s="184">
        <v>175240</v>
      </c>
      <c r="L63" s="184">
        <v>148240</v>
      </c>
      <c r="M63" s="212">
        <v>14120</v>
      </c>
      <c r="N63" s="217"/>
      <c r="O63" s="187">
        <v>425190</v>
      </c>
      <c r="P63" s="187"/>
      <c r="Q63" s="187">
        <v>37780</v>
      </c>
      <c r="R63" s="187"/>
      <c r="S63" s="187">
        <v>460560</v>
      </c>
      <c r="T63" s="187"/>
      <c r="U63" s="187"/>
      <c r="V63" s="263">
        <f t="shared" si="0"/>
        <v>923530</v>
      </c>
      <c r="W63" s="223"/>
      <c r="X63" s="184"/>
      <c r="Y63" s="184">
        <v>1270000</v>
      </c>
      <c r="Z63" s="184"/>
      <c r="AA63" s="184"/>
      <c r="AB63" s="184"/>
      <c r="AC63" s="184">
        <v>116520</v>
      </c>
      <c r="AD63" s="230">
        <f t="shared" si="11"/>
        <v>2729360</v>
      </c>
      <c r="AE63" s="268"/>
      <c r="AF63" s="188"/>
      <c r="AG63" s="230">
        <f t="shared" si="5"/>
        <v>0</v>
      </c>
      <c r="AH63" s="280"/>
      <c r="AI63" s="194"/>
      <c r="AJ63" s="1">
        <v>120740</v>
      </c>
      <c r="AK63" s="194">
        <v>100810</v>
      </c>
      <c r="AL63" s="195">
        <v>7060</v>
      </c>
      <c r="AM63" s="1"/>
      <c r="AN63" s="1">
        <v>28630</v>
      </c>
      <c r="AO63" s="1"/>
      <c r="AP63" s="1">
        <v>347240</v>
      </c>
      <c r="AQ63" s="1"/>
      <c r="AR63" s="1"/>
      <c r="AS63" s="1"/>
      <c r="AT63" s="230">
        <f t="shared" si="6"/>
        <v>604480</v>
      </c>
    </row>
    <row r="64" spans="1:46">
      <c r="A64" s="502">
        <v>43130</v>
      </c>
      <c r="B64" s="503" t="str">
        <f t="shared" ref="B64" si="59">IF(TRIM(A64)="","","(" &amp; MID("일월화수목금토",WEEKDAY(A64),1) &amp; ")")</f>
        <v>(화)</v>
      </c>
      <c r="C64" s="232" t="str">
        <f t="shared" ref="C64" si="60">IF(TRIM(A64)="","",$C$74)</f>
        <v>인원</v>
      </c>
      <c r="D64" s="237"/>
      <c r="E64" s="218"/>
      <c r="F64" s="184"/>
      <c r="G64" s="184"/>
      <c r="H64" s="229">
        <f t="shared" si="2"/>
        <v>0</v>
      </c>
      <c r="I64" s="218">
        <v>3</v>
      </c>
      <c r="J64" s="184"/>
      <c r="K64" s="184">
        <v>5</v>
      </c>
      <c r="L64" s="184">
        <v>1</v>
      </c>
      <c r="M64" s="212">
        <v>3</v>
      </c>
      <c r="N64" s="218">
        <v>2</v>
      </c>
      <c r="O64" s="184"/>
      <c r="P64" s="184"/>
      <c r="Q64" s="184">
        <v>1</v>
      </c>
      <c r="R64" s="184"/>
      <c r="S64" s="184">
        <v>2</v>
      </c>
      <c r="T64" s="184"/>
      <c r="U64" s="184"/>
      <c r="V64" s="229">
        <f t="shared" si="0"/>
        <v>5</v>
      </c>
      <c r="W64" s="223">
        <v>1</v>
      </c>
      <c r="X64" s="184"/>
      <c r="Y64" s="184">
        <v>19</v>
      </c>
      <c r="Z64" s="184"/>
      <c r="AA64" s="184"/>
      <c r="AB64" s="184"/>
      <c r="AC64" s="184"/>
      <c r="AD64" s="229">
        <f t="shared" si="11"/>
        <v>37</v>
      </c>
      <c r="AE64" s="269"/>
      <c r="AF64" s="185"/>
      <c r="AG64" s="229">
        <f t="shared" si="5"/>
        <v>0</v>
      </c>
      <c r="AH64" s="281">
        <v>17</v>
      </c>
      <c r="AI64" s="1"/>
      <c r="AJ64" s="1">
        <v>10</v>
      </c>
      <c r="AK64" s="1"/>
      <c r="AL64" s="1">
        <v>17</v>
      </c>
      <c r="AM64" s="1">
        <v>15</v>
      </c>
      <c r="AN64" s="1">
        <v>6</v>
      </c>
      <c r="AO64" s="1"/>
      <c r="AP64" s="1">
        <v>11</v>
      </c>
      <c r="AQ64" s="1"/>
      <c r="AR64" s="1"/>
      <c r="AS64" s="1"/>
      <c r="AT64" s="229">
        <f t="shared" si="6"/>
        <v>76</v>
      </c>
    </row>
    <row r="65" spans="1:46">
      <c r="A65" s="502"/>
      <c r="B65" s="503"/>
      <c r="C65" s="232" t="str">
        <f t="shared" ref="C65" si="61">IF(TRIM(C64)="","",$C$75)</f>
        <v>매출</v>
      </c>
      <c r="D65" s="237"/>
      <c r="E65" s="224"/>
      <c r="F65" s="186"/>
      <c r="G65" s="186"/>
      <c r="H65" s="230">
        <f t="shared" si="2"/>
        <v>0</v>
      </c>
      <c r="I65" s="218">
        <v>112130</v>
      </c>
      <c r="J65" s="184"/>
      <c r="K65" s="184">
        <v>86430</v>
      </c>
      <c r="L65" s="184">
        <v>28310</v>
      </c>
      <c r="M65" s="212">
        <v>21180</v>
      </c>
      <c r="N65" s="217">
        <v>143460</v>
      </c>
      <c r="O65" s="187"/>
      <c r="P65" s="187"/>
      <c r="Q65" s="187">
        <v>37780</v>
      </c>
      <c r="R65" s="187"/>
      <c r="S65" s="187">
        <v>335280</v>
      </c>
      <c r="T65" s="187"/>
      <c r="U65" s="187"/>
      <c r="V65" s="263">
        <f t="shared" si="0"/>
        <v>516520</v>
      </c>
      <c r="W65" s="223">
        <v>55000</v>
      </c>
      <c r="X65" s="184"/>
      <c r="Y65" s="184">
        <v>1885000</v>
      </c>
      <c r="Z65" s="184"/>
      <c r="AA65" s="184"/>
      <c r="AB65" s="184"/>
      <c r="AC65" s="184"/>
      <c r="AD65" s="230">
        <f t="shared" si="11"/>
        <v>2704570</v>
      </c>
      <c r="AE65" s="268"/>
      <c r="AF65" s="188"/>
      <c r="AG65" s="230">
        <f t="shared" si="5"/>
        <v>0</v>
      </c>
      <c r="AH65" s="280">
        <v>679070</v>
      </c>
      <c r="AI65" s="194"/>
      <c r="AJ65" s="1">
        <v>156360</v>
      </c>
      <c r="AK65" s="194"/>
      <c r="AL65" s="195">
        <v>120020</v>
      </c>
      <c r="AM65" s="1">
        <v>658750</v>
      </c>
      <c r="AN65" s="1">
        <v>294360</v>
      </c>
      <c r="AO65" s="1"/>
      <c r="AP65" s="1">
        <v>667720</v>
      </c>
      <c r="AQ65" s="1"/>
      <c r="AR65" s="1"/>
      <c r="AS65" s="1"/>
      <c r="AT65" s="230">
        <f t="shared" si="6"/>
        <v>2576280</v>
      </c>
    </row>
    <row r="66" spans="1:46">
      <c r="A66" s="506">
        <v>43131</v>
      </c>
      <c r="B66" s="503" t="str">
        <f t="shared" ref="B66" si="62">IF(TRIM(A66)="","","(" &amp; MID("일월화수목금토",WEEKDAY(A66),1) &amp; ")")</f>
        <v>(수)</v>
      </c>
      <c r="C66" s="232" t="str">
        <f t="shared" ref="C66" si="63">IF(TRIM(A66)="","",$C$74)</f>
        <v>인원</v>
      </c>
      <c r="D66" s="237"/>
      <c r="E66" s="224"/>
      <c r="F66" s="186"/>
      <c r="G66" s="186"/>
      <c r="H66" s="229">
        <f t="shared" si="2"/>
        <v>0</v>
      </c>
      <c r="I66" s="218">
        <v>30</v>
      </c>
      <c r="J66" s="184"/>
      <c r="K66" s="184">
        <v>8</v>
      </c>
      <c r="L66" s="184">
        <v>7</v>
      </c>
      <c r="M66" s="212">
        <v>28</v>
      </c>
      <c r="N66" s="218"/>
      <c r="O66" s="184">
        <v>2</v>
      </c>
      <c r="P66" s="184"/>
      <c r="Q66" s="184">
        <v>24</v>
      </c>
      <c r="R66" s="184"/>
      <c r="S66" s="184">
        <v>3</v>
      </c>
      <c r="T66" s="184"/>
      <c r="U66" s="184">
        <v>24</v>
      </c>
      <c r="V66" s="229">
        <f t="shared" si="0"/>
        <v>53</v>
      </c>
      <c r="W66" s="223">
        <v>5</v>
      </c>
      <c r="X66" s="184"/>
      <c r="Y66" s="184">
        <v>18</v>
      </c>
      <c r="Z66" s="184">
        <v>2</v>
      </c>
      <c r="AA66" s="184"/>
      <c r="AB66" s="184"/>
      <c r="AC66" s="184"/>
      <c r="AD66" s="229">
        <f t="shared" si="11"/>
        <v>151</v>
      </c>
      <c r="AE66" s="269"/>
      <c r="AF66" s="185"/>
      <c r="AG66" s="229">
        <f t="shared" si="5"/>
        <v>0</v>
      </c>
      <c r="AH66" s="281">
        <v>15</v>
      </c>
      <c r="AI66" s="1"/>
      <c r="AJ66" s="1">
        <v>12</v>
      </c>
      <c r="AK66" s="1">
        <v>8</v>
      </c>
      <c r="AL66" s="1"/>
      <c r="AM66" s="196">
        <v>26</v>
      </c>
      <c r="AN66" s="196">
        <v>4</v>
      </c>
      <c r="AO66" s="1"/>
      <c r="AP66" s="196">
        <v>8</v>
      </c>
      <c r="AQ66" s="1"/>
      <c r="AR66" s="1"/>
      <c r="AS66" s="1"/>
      <c r="AT66" s="229">
        <f t="shared" si="6"/>
        <v>73</v>
      </c>
    </row>
    <row r="67" spans="1:46">
      <c r="A67" s="502"/>
      <c r="B67" s="503"/>
      <c r="C67" s="232" t="str">
        <f t="shared" ref="C67" si="64">IF(TRIM(C66)="","",$C$75)</f>
        <v>매출</v>
      </c>
      <c r="D67" s="237"/>
      <c r="E67" s="224"/>
      <c r="F67" s="186"/>
      <c r="G67" s="186"/>
      <c r="H67" s="230">
        <f t="shared" si="2"/>
        <v>0</v>
      </c>
      <c r="I67" s="218">
        <v>1183300</v>
      </c>
      <c r="J67" s="184"/>
      <c r="K67" s="184">
        <v>139860</v>
      </c>
      <c r="L67" s="184">
        <v>162000</v>
      </c>
      <c r="M67" s="212">
        <v>197680</v>
      </c>
      <c r="N67" s="217"/>
      <c r="O67" s="187">
        <v>283460</v>
      </c>
      <c r="P67" s="187"/>
      <c r="Q67" s="187">
        <v>906720</v>
      </c>
      <c r="R67" s="187"/>
      <c r="S67" s="187">
        <v>432920</v>
      </c>
      <c r="T67" s="187"/>
      <c r="U67" s="187">
        <v>321600</v>
      </c>
      <c r="V67" s="263">
        <f t="shared" si="0"/>
        <v>1944700</v>
      </c>
      <c r="W67" s="223">
        <v>145160</v>
      </c>
      <c r="X67" s="184"/>
      <c r="Y67" s="184">
        <v>2180000</v>
      </c>
      <c r="Z67" s="184">
        <v>260000</v>
      </c>
      <c r="AA67" s="184"/>
      <c r="AB67" s="184"/>
      <c r="AC67" s="184"/>
      <c r="AD67" s="230">
        <f t="shared" si="11"/>
        <v>6212700</v>
      </c>
      <c r="AE67" s="268"/>
      <c r="AF67" s="188"/>
      <c r="AG67" s="230">
        <f t="shared" si="5"/>
        <v>0</v>
      </c>
      <c r="AH67" s="280">
        <v>591550</v>
      </c>
      <c r="AI67" s="194"/>
      <c r="AJ67" s="1">
        <v>214780</v>
      </c>
      <c r="AK67" s="194">
        <v>194430</v>
      </c>
      <c r="AL67" s="195"/>
      <c r="AM67" s="197">
        <v>908290</v>
      </c>
      <c r="AN67" s="197">
        <v>169930</v>
      </c>
      <c r="AO67" s="1"/>
      <c r="AP67" s="197">
        <v>361840</v>
      </c>
      <c r="AQ67" s="1"/>
      <c r="AR67" s="1"/>
      <c r="AS67" s="1"/>
      <c r="AT67" s="230">
        <f t="shared" si="6"/>
        <v>2440820</v>
      </c>
    </row>
    <row r="68" spans="1:46">
      <c r="A68" s="502" t="str">
        <f t="shared" ref="A68" si="65">IF(TRIM(A66)="","",IF(DATE(YEAR(A66),MONTH(A66)+1,1)&lt;=IF(WEEKDAY(A66+1)=7,A66+3,A66+1),"",IF(WEEKDAY(A66+1)=7,A66+3,A66+1)))</f>
        <v/>
      </c>
      <c r="B68" s="503" t="str">
        <f t="shared" ref="B68" si="66">IF(TRIM(A68)="","","(" &amp; MID("일월화수목금토",WEEKDAY(A68),1) &amp; ")")</f>
        <v/>
      </c>
      <c r="C68" s="232" t="str">
        <f t="shared" ref="C68" si="67">IF(TRIM(A68)="","",$C$74)</f>
        <v/>
      </c>
      <c r="D68" s="237"/>
      <c r="E68" s="218"/>
      <c r="F68" s="184"/>
      <c r="G68" s="184"/>
      <c r="H68" s="229">
        <f t="shared" si="2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11"/>
        <v>0</v>
      </c>
      <c r="AE68" s="269"/>
      <c r="AF68" s="185"/>
      <c r="AG68" s="229">
        <f t="shared" si="5"/>
        <v>0</v>
      </c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68">IF(TRIM(C68)="","",$C$75)</f>
        <v/>
      </c>
      <c r="D69" s="237"/>
      <c r="E69" s="224"/>
      <c r="F69" s="186"/>
      <c r="G69" s="186"/>
      <c r="H69" s="230">
        <f t="shared" si="2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11"/>
        <v>0</v>
      </c>
      <c r="AE69" s="268"/>
      <c r="AF69" s="188"/>
      <c r="AG69" s="230">
        <f t="shared" si="5"/>
        <v>0</v>
      </c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>
        <f t="shared" si="6"/>
        <v>0</v>
      </c>
    </row>
    <row r="70" spans="1:46">
      <c r="A70" s="502" t="str">
        <f t="shared" ref="A70" si="69">IF(TRIM(A68)="","",IF(DATE(YEAR(A68),MONTH(A68)+1,1)&lt;=IF(WEEKDAY(A68+1)=7,A68+3,A68+1),"",IF(WEEKDAY(A68+1)=7,A68+3,A68+1)))</f>
        <v/>
      </c>
      <c r="B70" s="503" t="str">
        <f t="shared" ref="B70" si="70">IF(TRIM(A70)="","","(" &amp; MID("일월화수목금토",WEEKDAY(A70),1) &amp; ")")</f>
        <v/>
      </c>
      <c r="C70" s="232" t="str">
        <f t="shared" ref="C70" si="71">IF(TRIM(A70)="","",$C$74)</f>
        <v/>
      </c>
      <c r="D70" s="237"/>
      <c r="E70" s="224"/>
      <c r="F70" s="186"/>
      <c r="G70" s="186"/>
      <c r="H70" s="229">
        <f t="shared" si="2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11"/>
        <v>0</v>
      </c>
      <c r="AE70" s="268"/>
      <c r="AF70" s="188"/>
      <c r="AG70" s="229">
        <f t="shared" si="5"/>
        <v>0</v>
      </c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>
        <f t="shared" si="6"/>
        <v>0</v>
      </c>
    </row>
    <row r="71" spans="1:46">
      <c r="A71" s="502"/>
      <c r="B71" s="503"/>
      <c r="C71" s="232" t="str">
        <f t="shared" ref="C71" si="72">IF(TRIM(C70)="","",$C$75)</f>
        <v/>
      </c>
      <c r="D71" s="237"/>
      <c r="E71" s="224"/>
      <c r="F71" s="186"/>
      <c r="G71" s="186"/>
      <c r="H71" s="230">
        <f t="shared" si="2"/>
        <v>0</v>
      </c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>
        <f t="shared" si="0"/>
        <v>0</v>
      </c>
      <c r="W71" s="223"/>
      <c r="X71" s="184"/>
      <c r="Y71" s="184"/>
      <c r="Z71" s="184"/>
      <c r="AA71" s="184"/>
      <c r="AB71" s="184"/>
      <c r="AC71" s="184"/>
      <c r="AD71" s="230">
        <f t="shared" si="11"/>
        <v>0</v>
      </c>
      <c r="AE71" s="268"/>
      <c r="AF71" s="188"/>
      <c r="AG71" s="230">
        <f t="shared" si="5"/>
        <v>0</v>
      </c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>
        <f t="shared" si="6"/>
        <v>0</v>
      </c>
    </row>
    <row r="72" spans="1:46">
      <c r="A72" s="502" t="str">
        <f t="shared" ref="A72" si="73">IF(TRIM(A70)="","",IF(DATE(YEAR(A70),MONTH(A70)+1,1)&lt;=IF(WEEKDAY(A70+1)=7,A70+3,A70+1),"",IF(WEEKDAY(A70+1)=7,A70+3,A70+1)))</f>
        <v/>
      </c>
      <c r="B72" s="503" t="str">
        <f t="shared" ref="B72" si="74">IF(TRIM(A72)="","","(" &amp; MID("일월화수목금토",WEEKDAY(A72),1) &amp; ")")</f>
        <v/>
      </c>
      <c r="C72" s="232" t="str">
        <f t="shared" ref="C72" si="75">IF(TRIM(A72)="","",$C$74)</f>
        <v/>
      </c>
      <c r="D72" s="237"/>
      <c r="E72" s="218"/>
      <c r="F72" s="184"/>
      <c r="G72" s="184"/>
      <c r="H72" s="229">
        <f t="shared" si="2"/>
        <v>0</v>
      </c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>
        <f t="shared" si="0"/>
        <v>0</v>
      </c>
      <c r="W72" s="223"/>
      <c r="X72" s="184"/>
      <c r="Y72" s="184"/>
      <c r="Z72" s="184"/>
      <c r="AA72" s="184"/>
      <c r="AB72" s="184"/>
      <c r="AC72" s="184"/>
      <c r="AD72" s="229">
        <f t="shared" si="11"/>
        <v>0</v>
      </c>
      <c r="AE72" s="269"/>
      <c r="AF72" s="185"/>
      <c r="AG72" s="229">
        <f t="shared" si="5"/>
        <v>0</v>
      </c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>
        <f t="shared" si="6"/>
        <v>0</v>
      </c>
    </row>
    <row r="73" spans="1:46" ht="17.25" thickBot="1">
      <c r="A73" s="504"/>
      <c r="B73" s="505"/>
      <c r="C73" s="233" t="str">
        <f t="shared" ref="C73" si="76">IF(TRIM(C72)="","",$C$75)</f>
        <v/>
      </c>
      <c r="D73" s="238"/>
      <c r="E73" s="226"/>
      <c r="F73" s="205"/>
      <c r="G73" s="205"/>
      <c r="H73" s="230">
        <f t="shared" si="2"/>
        <v>0</v>
      </c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>
        <f t="shared" si="0"/>
        <v>0</v>
      </c>
      <c r="W73" s="262"/>
      <c r="X73" s="260"/>
      <c r="Y73" s="260"/>
      <c r="Z73" s="260"/>
      <c r="AA73" s="260"/>
      <c r="AB73" s="260"/>
      <c r="AC73" s="260"/>
      <c r="AD73" s="230">
        <f t="shared" si="11"/>
        <v>0</v>
      </c>
      <c r="AE73" s="270"/>
      <c r="AF73" s="206"/>
      <c r="AG73" s="230">
        <f t="shared" si="5"/>
        <v>0</v>
      </c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>
        <f t="shared" si="6"/>
        <v>0</v>
      </c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AT74" si="77">SUMIF($C$6:$C$73,$C$74,F$6:F$73)</f>
        <v>0</v>
      </c>
      <c r="G74" s="244">
        <f t="shared" si="77"/>
        <v>0</v>
      </c>
      <c r="H74" s="248">
        <f t="shared" si="77"/>
        <v>0</v>
      </c>
      <c r="I74" s="243">
        <f>SUMIF($C$6:$C$73,$C$74,I$6:I$73)</f>
        <v>136</v>
      </c>
      <c r="J74" s="244">
        <f t="shared" si="77"/>
        <v>1</v>
      </c>
      <c r="K74" s="244">
        <f t="shared" si="77"/>
        <v>48</v>
      </c>
      <c r="L74" s="244">
        <f t="shared" si="77"/>
        <v>49</v>
      </c>
      <c r="M74" s="245">
        <f t="shared" si="77"/>
        <v>125</v>
      </c>
      <c r="N74" s="246">
        <f t="shared" si="77"/>
        <v>19</v>
      </c>
      <c r="O74" s="244">
        <f t="shared" si="77"/>
        <v>48</v>
      </c>
      <c r="P74" s="244">
        <f t="shared" si="77"/>
        <v>0</v>
      </c>
      <c r="Q74" s="244">
        <f t="shared" si="77"/>
        <v>83</v>
      </c>
      <c r="R74" s="244">
        <f t="shared" si="77"/>
        <v>0</v>
      </c>
      <c r="S74" s="244">
        <f t="shared" si="77"/>
        <v>61</v>
      </c>
      <c r="T74" s="244">
        <f t="shared" si="77"/>
        <v>0</v>
      </c>
      <c r="U74" s="244">
        <f t="shared" si="77"/>
        <v>66</v>
      </c>
      <c r="V74" s="248">
        <f t="shared" si="77"/>
        <v>264</v>
      </c>
      <c r="W74" s="243">
        <f t="shared" si="77"/>
        <v>15</v>
      </c>
      <c r="X74" s="244">
        <f t="shared" si="77"/>
        <v>0</v>
      </c>
      <c r="Y74" s="244">
        <f t="shared" si="77"/>
        <v>226</v>
      </c>
      <c r="Z74" s="244">
        <f t="shared" si="77"/>
        <v>18</v>
      </c>
      <c r="AA74" s="244">
        <f t="shared" si="77"/>
        <v>1</v>
      </c>
      <c r="AB74" s="244">
        <f t="shared" si="77"/>
        <v>0</v>
      </c>
      <c r="AC74" s="244">
        <f t="shared" si="77"/>
        <v>28</v>
      </c>
      <c r="AD74" s="248">
        <f t="shared" si="77"/>
        <v>833</v>
      </c>
      <c r="AE74" s="246">
        <f t="shared" si="77"/>
        <v>0</v>
      </c>
      <c r="AF74" s="244">
        <f t="shared" si="77"/>
        <v>0</v>
      </c>
      <c r="AG74" s="271">
        <f t="shared" si="77"/>
        <v>0</v>
      </c>
      <c r="AH74" s="264">
        <f t="shared" si="77"/>
        <v>90</v>
      </c>
      <c r="AI74" s="247">
        <f t="shared" si="77"/>
        <v>4</v>
      </c>
      <c r="AJ74" s="247">
        <f t="shared" si="77"/>
        <v>110</v>
      </c>
      <c r="AK74" s="247">
        <f t="shared" si="77"/>
        <v>63</v>
      </c>
      <c r="AL74" s="247">
        <f t="shared" si="77"/>
        <v>57</v>
      </c>
      <c r="AM74" s="247">
        <f t="shared" si="77"/>
        <v>83</v>
      </c>
      <c r="AN74" s="247">
        <f t="shared" si="77"/>
        <v>65</v>
      </c>
      <c r="AO74" s="247">
        <f t="shared" si="77"/>
        <v>21</v>
      </c>
      <c r="AP74" s="247">
        <f t="shared" si="77"/>
        <v>211</v>
      </c>
      <c r="AQ74" s="247">
        <f t="shared" si="77"/>
        <v>0</v>
      </c>
      <c r="AR74" s="247">
        <f t="shared" si="77"/>
        <v>0</v>
      </c>
      <c r="AS74" s="247">
        <f t="shared" si="77"/>
        <v>0</v>
      </c>
      <c r="AT74" s="248">
        <f t="shared" si="77"/>
        <v>620</v>
      </c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AT75" si="78">SUMIF($C$6:$C$73,$C$75,F$6:F$73)</f>
        <v>0</v>
      </c>
      <c r="G75" s="240">
        <f t="shared" si="78"/>
        <v>0</v>
      </c>
      <c r="H75" s="254">
        <f t="shared" si="78"/>
        <v>0</v>
      </c>
      <c r="I75" s="250">
        <f>SUMIF($C$6:$C$73,$C$75,I$6:I$73)</f>
        <v>5549340</v>
      </c>
      <c r="J75" s="240">
        <f t="shared" si="78"/>
        <v>28810</v>
      </c>
      <c r="K75" s="240">
        <f t="shared" si="78"/>
        <v>834750</v>
      </c>
      <c r="L75" s="240">
        <f t="shared" si="78"/>
        <v>2137950</v>
      </c>
      <c r="M75" s="251">
        <f t="shared" si="78"/>
        <v>875840</v>
      </c>
      <c r="N75" s="252">
        <f t="shared" si="78"/>
        <v>1350960</v>
      </c>
      <c r="O75" s="253">
        <f t="shared" si="78"/>
        <v>6783190</v>
      </c>
      <c r="P75" s="253">
        <f t="shared" si="78"/>
        <v>0</v>
      </c>
      <c r="Q75" s="253">
        <f t="shared" si="78"/>
        <v>3193340</v>
      </c>
      <c r="R75" s="253">
        <f t="shared" si="78"/>
        <v>0</v>
      </c>
      <c r="S75" s="253">
        <f t="shared" si="78"/>
        <v>9106040</v>
      </c>
      <c r="T75" s="253">
        <f t="shared" si="78"/>
        <v>0</v>
      </c>
      <c r="U75" s="253">
        <f t="shared" si="78"/>
        <v>893220</v>
      </c>
      <c r="V75" s="254">
        <f t="shared" si="78"/>
        <v>20140320</v>
      </c>
      <c r="W75" s="250">
        <f t="shared" si="78"/>
        <v>541680</v>
      </c>
      <c r="X75" s="240">
        <f t="shared" si="78"/>
        <v>0</v>
      </c>
      <c r="Y75" s="240">
        <f t="shared" si="78"/>
        <v>26393740</v>
      </c>
      <c r="Z75" s="240">
        <f t="shared" si="78"/>
        <v>2157040</v>
      </c>
      <c r="AA75" s="240">
        <f t="shared" si="78"/>
        <v>100000</v>
      </c>
      <c r="AB75" s="240">
        <f t="shared" si="78"/>
        <v>0</v>
      </c>
      <c r="AC75" s="240">
        <f t="shared" si="78"/>
        <v>1000000</v>
      </c>
      <c r="AD75" s="254">
        <f t="shared" si="78"/>
        <v>55539420</v>
      </c>
      <c r="AE75" s="257">
        <f t="shared" si="78"/>
        <v>0</v>
      </c>
      <c r="AF75" s="240">
        <f t="shared" si="78"/>
        <v>0</v>
      </c>
      <c r="AG75" s="225">
        <f t="shared" si="78"/>
        <v>0</v>
      </c>
      <c r="AH75" s="265">
        <f t="shared" si="78"/>
        <v>3757860</v>
      </c>
      <c r="AI75" s="241">
        <f t="shared" si="78"/>
        <v>66000</v>
      </c>
      <c r="AJ75" s="241">
        <f t="shared" si="78"/>
        <v>1797810</v>
      </c>
      <c r="AK75" s="241">
        <f t="shared" si="78"/>
        <v>1468210</v>
      </c>
      <c r="AL75" s="241">
        <f t="shared" si="78"/>
        <v>402420</v>
      </c>
      <c r="AM75" s="241">
        <f t="shared" si="78"/>
        <v>4039610</v>
      </c>
      <c r="AN75" s="241">
        <f t="shared" si="78"/>
        <v>2272520</v>
      </c>
      <c r="AO75" s="241">
        <f t="shared" si="78"/>
        <v>50000</v>
      </c>
      <c r="AP75" s="241">
        <f t="shared" si="78"/>
        <v>26290060</v>
      </c>
      <c r="AQ75" s="241">
        <f t="shared" si="78"/>
        <v>0</v>
      </c>
      <c r="AR75" s="241">
        <f t="shared" si="78"/>
        <v>0</v>
      </c>
      <c r="AS75" s="241">
        <f t="shared" si="78"/>
        <v>0</v>
      </c>
      <c r="AT75" s="254">
        <f t="shared" si="78"/>
        <v>34333400</v>
      </c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workbookViewId="0">
      <pane xSplit="8" ySplit="17" topLeftCell="AH58" activePane="bottomRight" state="frozen"/>
      <selection pane="topRight" activeCell="I1" sqref="I1"/>
      <selection pane="bottomLeft" activeCell="A18" sqref="A18"/>
      <selection pane="bottomRight" activeCell="F62" sqref="F62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40" width="10.875" bestFit="1" customWidth="1"/>
    <col min="42" max="43" width="10.875" bestFit="1" customWidth="1"/>
    <col min="46" max="46" width="11" bestFit="1" customWidth="1"/>
  </cols>
  <sheetData>
    <row r="1" spans="1:46" ht="19.5" thickBot="1">
      <c r="A1" s="510"/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74" t="s">
        <v>5</v>
      </c>
      <c r="R4" s="530" t="s">
        <v>6</v>
      </c>
      <c r="S4" s="530"/>
      <c r="T4" s="374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78" t="s">
        <v>12</v>
      </c>
      <c r="P5" s="202" t="s">
        <v>13</v>
      </c>
      <c r="Q5" s="203" t="s">
        <v>14</v>
      </c>
      <c r="R5" s="204" t="s">
        <v>15</v>
      </c>
      <c r="S5" s="378" t="s">
        <v>16</v>
      </c>
      <c r="T5" s="375" t="s">
        <v>17</v>
      </c>
      <c r="U5" s="531"/>
      <c r="V5" s="533"/>
      <c r="W5" s="546"/>
      <c r="X5" s="548"/>
      <c r="Y5" s="548"/>
      <c r="Z5" s="377" t="s">
        <v>85</v>
      </c>
      <c r="AA5" s="375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76" t="s">
        <v>84</v>
      </c>
      <c r="AJ5" s="376" t="s">
        <v>11</v>
      </c>
      <c r="AK5" s="376" t="s">
        <v>84</v>
      </c>
      <c r="AL5" s="536"/>
      <c r="AM5" s="376" t="s">
        <v>74</v>
      </c>
      <c r="AN5" s="376" t="s">
        <v>75</v>
      </c>
      <c r="AO5" s="526"/>
      <c r="AP5" s="538"/>
      <c r="AQ5" s="526"/>
      <c r="AR5" s="526"/>
      <c r="AS5" s="526"/>
      <c r="AT5" s="528"/>
    </row>
    <row r="6" spans="1:46">
      <c r="A6" s="506">
        <v>43132</v>
      </c>
      <c r="B6" s="507" t="str">
        <f>IF(TRIM(A6)="","","(" &amp; MID("일월화수목금토",WEEKDAY(A6),1) &amp; ")")</f>
        <v>(목)</v>
      </c>
      <c r="C6" s="231" t="str">
        <f>IF(TRIM(A6)="","",$C$74)</f>
        <v>인원</v>
      </c>
      <c r="D6" s="236"/>
      <c r="E6" s="373"/>
      <c r="F6" s="198"/>
      <c r="G6" s="198"/>
      <c r="H6" s="229">
        <f>SUM(E6:G6)</f>
        <v>0</v>
      </c>
      <c r="I6" s="373">
        <v>6</v>
      </c>
      <c r="J6" s="198"/>
      <c r="K6" s="198"/>
      <c r="L6" s="198"/>
      <c r="M6" s="211">
        <v>5</v>
      </c>
      <c r="N6" s="373"/>
      <c r="O6" s="198"/>
      <c r="P6" s="198"/>
      <c r="Q6" s="198">
        <v>4</v>
      </c>
      <c r="R6" s="198"/>
      <c r="S6" s="198"/>
      <c r="T6" s="198"/>
      <c r="U6" s="286"/>
      <c r="V6" s="229">
        <f t="shared" ref="V6:V73" si="0">SUM(N6:U6)</f>
        <v>4</v>
      </c>
      <c r="W6" s="222">
        <v>1</v>
      </c>
      <c r="X6" s="198"/>
      <c r="Y6" s="198">
        <v>10</v>
      </c>
      <c r="Z6" s="198">
        <v>3</v>
      </c>
      <c r="AA6" s="198"/>
      <c r="AB6" s="198"/>
      <c r="AC6" s="198"/>
      <c r="AD6" s="229">
        <f t="shared" ref="AD6:AD11" si="1">SUM(I6:M6)+SUM(V6:AC6)</f>
        <v>29</v>
      </c>
      <c r="AE6" s="267"/>
      <c r="AF6" s="199"/>
      <c r="AG6" s="229">
        <f>SUM(AE6:AF6)</f>
        <v>0</v>
      </c>
      <c r="AH6" s="274">
        <v>4</v>
      </c>
      <c r="AI6" s="200"/>
      <c r="AJ6" s="200"/>
      <c r="AK6" s="200"/>
      <c r="AL6" s="200">
        <v>4</v>
      </c>
      <c r="AM6" s="200">
        <v>2</v>
      </c>
      <c r="AN6" s="200"/>
      <c r="AO6" s="200">
        <v>2</v>
      </c>
      <c r="AP6" s="200">
        <v>3</v>
      </c>
      <c r="AQ6" s="200"/>
      <c r="AR6" s="200"/>
      <c r="AS6" s="200"/>
      <c r="AT6" s="229">
        <f>SUM(AH6:AS6)</f>
        <v>15</v>
      </c>
    </row>
    <row r="7" spans="1:46">
      <c r="A7" s="502"/>
      <c r="B7" s="503"/>
      <c r="C7" s="232" t="str">
        <f>IF(TRIM(C6)="","",$C$75)</f>
        <v>매출</v>
      </c>
      <c r="D7" s="237"/>
      <c r="E7" s="224"/>
      <c r="F7" s="186"/>
      <c r="G7" s="186"/>
      <c r="H7" s="230">
        <f t="shared" ref="H7:H73" si="2">SUM(E7:G7)</f>
        <v>0</v>
      </c>
      <c r="I7" s="218">
        <v>287610</v>
      </c>
      <c r="J7" s="184"/>
      <c r="K7" s="184"/>
      <c r="L7" s="184"/>
      <c r="M7" s="212">
        <v>35300</v>
      </c>
      <c r="N7" s="217"/>
      <c r="O7" s="187"/>
      <c r="P7" s="187"/>
      <c r="Q7" s="187">
        <v>151120</v>
      </c>
      <c r="R7" s="187"/>
      <c r="S7" s="187"/>
      <c r="T7" s="187"/>
      <c r="U7" s="288"/>
      <c r="V7" s="263">
        <f t="shared" si="0"/>
        <v>151120</v>
      </c>
      <c r="W7" s="223">
        <v>35160</v>
      </c>
      <c r="X7" s="184"/>
      <c r="Y7" s="184">
        <v>961000</v>
      </c>
      <c r="Z7" s="184"/>
      <c r="AA7" s="184"/>
      <c r="AB7" s="184"/>
      <c r="AC7" s="184"/>
      <c r="AD7" s="230">
        <f t="shared" si="1"/>
        <v>1470190</v>
      </c>
      <c r="AE7" s="268"/>
      <c r="AF7" s="188"/>
      <c r="AG7" s="230">
        <f>SUM(AE7:AF7)</f>
        <v>0</v>
      </c>
      <c r="AH7" s="275">
        <v>134440</v>
      </c>
      <c r="AI7" s="189"/>
      <c r="AJ7" s="189"/>
      <c r="AK7" s="189"/>
      <c r="AL7" s="189">
        <v>28240</v>
      </c>
      <c r="AM7" s="189">
        <v>91080</v>
      </c>
      <c r="AN7" s="189"/>
      <c r="AO7" s="190"/>
      <c r="AP7" s="190">
        <v>592250</v>
      </c>
      <c r="AQ7" s="190"/>
      <c r="AR7" s="190"/>
      <c r="AS7" s="190"/>
      <c r="AT7" s="230">
        <f>SUM(AH7:AS7)</f>
        <v>846010</v>
      </c>
    </row>
    <row r="8" spans="1:46">
      <c r="A8" s="502">
        <v>43133</v>
      </c>
      <c r="B8" s="503" t="str">
        <f t="shared" ref="B8" si="3">IF(TRIM(A8)="","","(" &amp; MID("일월화수목금토",WEEKDAY(A8),1) &amp; ")")</f>
        <v>(금)</v>
      </c>
      <c r="C8" s="232" t="str">
        <f t="shared" ref="C8" si="4">IF(TRIM(A8)="","",$C$74)</f>
        <v>인원</v>
      </c>
      <c r="D8" s="237"/>
      <c r="E8" s="218"/>
      <c r="F8" s="184"/>
      <c r="G8" s="184"/>
      <c r="H8" s="229">
        <f t="shared" si="2"/>
        <v>0</v>
      </c>
      <c r="I8" s="218">
        <v>37</v>
      </c>
      <c r="J8" s="184"/>
      <c r="K8" s="184"/>
      <c r="L8" s="184"/>
      <c r="M8" s="212">
        <v>37</v>
      </c>
      <c r="N8" s="218">
        <v>19</v>
      </c>
      <c r="O8" s="184">
        <v>17</v>
      </c>
      <c r="P8" s="184"/>
      <c r="Q8" s="184">
        <v>26</v>
      </c>
      <c r="R8" s="184"/>
      <c r="S8" s="184"/>
      <c r="T8" s="184">
        <v>6</v>
      </c>
      <c r="U8" s="287">
        <v>23</v>
      </c>
      <c r="V8" s="229">
        <f t="shared" si="0"/>
        <v>91</v>
      </c>
      <c r="W8" s="223"/>
      <c r="X8" s="184"/>
      <c r="Y8" s="184">
        <v>11</v>
      </c>
      <c r="Z8" s="184">
        <v>17</v>
      </c>
      <c r="AA8" s="184"/>
      <c r="AB8" s="184"/>
      <c r="AC8" s="184"/>
      <c r="AD8" s="229">
        <f t="shared" si="1"/>
        <v>193</v>
      </c>
      <c r="AE8" s="269"/>
      <c r="AF8" s="185"/>
      <c r="AG8" s="229">
        <f t="shared" ref="AG8:AG73" si="5">SUM(AE8:AF8)</f>
        <v>0</v>
      </c>
      <c r="AH8" s="276">
        <v>13</v>
      </c>
      <c r="AI8" s="191"/>
      <c r="AJ8" s="191"/>
      <c r="AK8" s="191"/>
      <c r="AL8" s="191">
        <v>12</v>
      </c>
      <c r="AM8" s="191">
        <v>27</v>
      </c>
      <c r="AN8" s="191"/>
      <c r="AO8" s="191">
        <v>1</v>
      </c>
      <c r="AP8" s="191">
        <v>4</v>
      </c>
      <c r="AQ8" s="191"/>
      <c r="AR8" s="191"/>
      <c r="AS8" s="191"/>
      <c r="AT8" s="229">
        <f t="shared" ref="AT8:AT73" si="6">SUM(AH8:AS8)</f>
        <v>57</v>
      </c>
    </row>
    <row r="9" spans="1:46">
      <c r="A9" s="502"/>
      <c r="B9" s="503"/>
      <c r="C9" s="232" t="str">
        <f t="shared" ref="C9" si="7">IF(TRIM(C8)="","",$C$75)</f>
        <v>매출</v>
      </c>
      <c r="D9" s="237"/>
      <c r="E9" s="224"/>
      <c r="F9" s="186"/>
      <c r="G9" s="186"/>
      <c r="H9" s="230">
        <f t="shared" si="2"/>
        <v>0</v>
      </c>
      <c r="I9" s="218">
        <v>1528690</v>
      </c>
      <c r="J9" s="184"/>
      <c r="K9" s="184"/>
      <c r="L9" s="184"/>
      <c r="M9" s="212">
        <v>1528690</v>
      </c>
      <c r="N9" s="217">
        <v>1362870</v>
      </c>
      <c r="O9" s="187">
        <v>2409410</v>
      </c>
      <c r="P9" s="187"/>
      <c r="Q9" s="187">
        <v>982280</v>
      </c>
      <c r="R9" s="187"/>
      <c r="S9" s="187"/>
      <c r="T9" s="187">
        <v>605640</v>
      </c>
      <c r="U9" s="288">
        <v>308200</v>
      </c>
      <c r="V9" s="263">
        <f t="shared" si="0"/>
        <v>5668400</v>
      </c>
      <c r="W9" s="223"/>
      <c r="X9" s="184"/>
      <c r="Y9" s="184">
        <v>835520</v>
      </c>
      <c r="Z9" s="184">
        <v>1970000</v>
      </c>
      <c r="AA9" s="184"/>
      <c r="AB9" s="184"/>
      <c r="AC9" s="184"/>
      <c r="AD9" s="230">
        <f t="shared" si="1"/>
        <v>11531300</v>
      </c>
      <c r="AE9" s="268"/>
      <c r="AF9" s="188"/>
      <c r="AG9" s="230">
        <f t="shared" si="5"/>
        <v>0</v>
      </c>
      <c r="AH9" s="276">
        <v>118330</v>
      </c>
      <c r="AI9" s="191"/>
      <c r="AJ9" s="191"/>
      <c r="AK9" s="191"/>
      <c r="AL9" s="191">
        <v>84720</v>
      </c>
      <c r="AM9" s="191">
        <v>1102920</v>
      </c>
      <c r="AN9" s="191"/>
      <c r="AO9" s="191"/>
      <c r="AP9" s="191">
        <v>223940</v>
      </c>
      <c r="AQ9" s="191"/>
      <c r="AR9" s="191"/>
      <c r="AS9" s="191"/>
      <c r="AT9" s="230">
        <f t="shared" si="6"/>
        <v>1529910</v>
      </c>
    </row>
    <row r="10" spans="1:46">
      <c r="A10" s="502">
        <v>43134</v>
      </c>
      <c r="B10" s="503" t="str">
        <f t="shared" ref="B10" si="8">IF(TRIM(A10)="","","(" &amp; MID("일월화수목금토",WEEKDAY(A10),1) &amp; ")")</f>
        <v>(토)</v>
      </c>
      <c r="C10" s="232" t="str">
        <f>IF(TRIM(A10)="","",$C$74)</f>
        <v>인원</v>
      </c>
      <c r="D10" s="237"/>
      <c r="E10" s="218"/>
      <c r="F10" s="184"/>
      <c r="G10" s="184"/>
      <c r="H10" s="229">
        <f t="shared" si="2"/>
        <v>0</v>
      </c>
      <c r="I10" s="218"/>
      <c r="J10" s="184"/>
      <c r="K10" s="184"/>
      <c r="L10" s="184"/>
      <c r="M10" s="212"/>
      <c r="N10" s="218"/>
      <c r="O10" s="184"/>
      <c r="P10" s="184"/>
      <c r="Q10" s="184"/>
      <c r="R10" s="184"/>
      <c r="S10" s="184"/>
      <c r="T10" s="184"/>
      <c r="U10" s="287"/>
      <c r="V10" s="229">
        <f t="shared" si="0"/>
        <v>0</v>
      </c>
      <c r="W10" s="223"/>
      <c r="X10" s="184"/>
      <c r="Y10" s="184"/>
      <c r="Z10" s="184"/>
      <c r="AA10" s="184"/>
      <c r="AB10" s="184"/>
      <c r="AC10" s="184"/>
      <c r="AD10" s="229">
        <f t="shared" si="1"/>
        <v>0</v>
      </c>
      <c r="AE10" s="269"/>
      <c r="AF10" s="185"/>
      <c r="AG10" s="229">
        <f t="shared" si="5"/>
        <v>0</v>
      </c>
      <c r="AH10" s="277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229">
        <f t="shared" si="6"/>
        <v>0</v>
      </c>
    </row>
    <row r="11" spans="1:46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>
        <f t="shared" si="2"/>
        <v>0</v>
      </c>
      <c r="I11" s="218"/>
      <c r="J11" s="184"/>
      <c r="K11" s="184"/>
      <c r="L11" s="184"/>
      <c r="M11" s="212"/>
      <c r="N11" s="217"/>
      <c r="O11" s="187"/>
      <c r="P11" s="187"/>
      <c r="Q11" s="187"/>
      <c r="R11" s="187"/>
      <c r="S11" s="187"/>
      <c r="T11" s="187"/>
      <c r="U11" s="288"/>
      <c r="V11" s="263">
        <f t="shared" si="0"/>
        <v>0</v>
      </c>
      <c r="W11" s="223"/>
      <c r="X11" s="184"/>
      <c r="Y11" s="184"/>
      <c r="Z11" s="184"/>
      <c r="AA11" s="184"/>
      <c r="AB11" s="184"/>
      <c r="AC11" s="184"/>
      <c r="AD11" s="230">
        <f t="shared" si="1"/>
        <v>0</v>
      </c>
      <c r="AE11" s="268"/>
      <c r="AF11" s="188"/>
      <c r="AG11" s="230">
        <f t="shared" si="5"/>
        <v>0</v>
      </c>
      <c r="AH11" s="278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230">
        <f t="shared" si="6"/>
        <v>0</v>
      </c>
    </row>
    <row r="12" spans="1:46">
      <c r="A12" s="506">
        <v>43135</v>
      </c>
      <c r="B12" s="505" t="s">
        <v>99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/>
      <c r="J12" s="184"/>
      <c r="K12" s="184"/>
      <c r="L12" s="184"/>
      <c r="M12" s="212"/>
      <c r="N12" s="218"/>
      <c r="O12" s="184"/>
      <c r="P12" s="187"/>
      <c r="Q12" s="187"/>
      <c r="R12" s="187"/>
      <c r="S12" s="184"/>
      <c r="T12" s="187"/>
      <c r="U12" s="288"/>
      <c r="V12" s="229">
        <v>3</v>
      </c>
      <c r="W12" s="223"/>
      <c r="X12" s="184"/>
      <c r="Y12" s="184"/>
      <c r="Z12" s="184"/>
      <c r="AA12" s="184"/>
      <c r="AB12" s="184"/>
      <c r="AC12" s="184"/>
      <c r="AD12" s="360"/>
      <c r="AE12" s="268"/>
      <c r="AF12" s="188"/>
      <c r="AG12" s="360"/>
      <c r="AH12" s="278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360"/>
    </row>
    <row r="13" spans="1:46">
      <c r="A13" s="502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/>
      <c r="J13" s="184"/>
      <c r="K13" s="184"/>
      <c r="L13" s="184"/>
      <c r="M13" s="212"/>
      <c r="N13" s="217"/>
      <c r="O13" s="187"/>
      <c r="P13" s="187"/>
      <c r="Q13" s="187"/>
      <c r="R13" s="187"/>
      <c r="S13" s="187"/>
      <c r="T13" s="187"/>
      <c r="U13" s="288"/>
      <c r="V13" s="263">
        <f t="shared" si="0"/>
        <v>0</v>
      </c>
      <c r="W13" s="223"/>
      <c r="X13" s="184"/>
      <c r="Y13" s="184"/>
      <c r="Z13" s="184">
        <v>18</v>
      </c>
      <c r="AA13" s="184"/>
      <c r="AB13" s="184"/>
      <c r="AC13" s="184"/>
      <c r="AD13" s="360"/>
      <c r="AE13" s="268"/>
      <c r="AF13" s="188"/>
      <c r="AG13" s="360"/>
      <c r="AH13" s="278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360"/>
    </row>
    <row r="14" spans="1:46">
      <c r="A14" s="502">
        <v>43136</v>
      </c>
      <c r="B14" s="503" t="str">
        <f t="shared" ref="B14" si="9">IF(TRIM(A14)="","","(" &amp; MID("일월화수목금토",WEEKDAY(A14),1) &amp; ")")</f>
        <v>(월)</v>
      </c>
      <c r="C14" s="232" t="str">
        <f t="shared" ref="C14" si="10">IF(TRIM(A14)="","",$C$74)</f>
        <v>인원</v>
      </c>
      <c r="D14" s="237"/>
      <c r="E14" s="218"/>
      <c r="F14" s="184"/>
      <c r="G14" s="184">
        <v>5</v>
      </c>
      <c r="H14" s="229">
        <f t="shared" si="2"/>
        <v>5</v>
      </c>
      <c r="I14" s="218">
        <v>28</v>
      </c>
      <c r="J14" s="184"/>
      <c r="K14" s="184"/>
      <c r="L14" s="184"/>
      <c r="M14" s="212">
        <v>25</v>
      </c>
      <c r="N14" s="218">
        <v>11</v>
      </c>
      <c r="O14" s="184">
        <v>11</v>
      </c>
      <c r="P14" s="184">
        <v>0</v>
      </c>
      <c r="Q14" s="184">
        <v>18</v>
      </c>
      <c r="R14" s="184"/>
      <c r="S14" s="184"/>
      <c r="T14" s="184">
        <v>5</v>
      </c>
      <c r="U14" s="287">
        <v>11</v>
      </c>
      <c r="V14" s="229">
        <f t="shared" si="0"/>
        <v>56</v>
      </c>
      <c r="W14" s="223">
        <v>2</v>
      </c>
      <c r="X14" s="184"/>
      <c r="Y14" s="184">
        <v>4</v>
      </c>
      <c r="Z14" s="184">
        <v>2010000</v>
      </c>
      <c r="AA14" s="184"/>
      <c r="AB14" s="184"/>
      <c r="AC14" s="184"/>
      <c r="AD14" s="229">
        <f t="shared" ref="AD14:AD73" si="11">SUM(I14:M14)+SUM(V14:AC14)</f>
        <v>2010115</v>
      </c>
      <c r="AE14" s="269"/>
      <c r="AF14" s="185"/>
      <c r="AG14" s="229">
        <f t="shared" si="5"/>
        <v>0</v>
      </c>
      <c r="AH14" s="277">
        <v>13</v>
      </c>
      <c r="AI14" s="192"/>
      <c r="AJ14" s="192"/>
      <c r="AK14" s="192"/>
      <c r="AL14" s="192">
        <v>13</v>
      </c>
      <c r="AM14" s="192">
        <v>7</v>
      </c>
      <c r="AN14" s="192"/>
      <c r="AO14" s="192">
        <v>7</v>
      </c>
      <c r="AP14" s="192">
        <v>18</v>
      </c>
      <c r="AQ14" s="192"/>
      <c r="AR14" s="192"/>
      <c r="AS14" s="192"/>
      <c r="AT14" s="229">
        <f t="shared" si="6"/>
        <v>58</v>
      </c>
    </row>
    <row r="15" spans="1:46">
      <c r="A15" s="502"/>
      <c r="B15" s="503"/>
      <c r="C15" s="232" t="str">
        <f t="shared" ref="C15" si="12">IF(TRIM(C14)="","",$C$75)</f>
        <v>매출</v>
      </c>
      <c r="D15" s="237"/>
      <c r="E15" s="224"/>
      <c r="F15" s="186"/>
      <c r="G15" s="186">
        <v>176930</v>
      </c>
      <c r="H15" s="230">
        <f t="shared" si="2"/>
        <v>176930</v>
      </c>
      <c r="I15" s="218">
        <v>1156560</v>
      </c>
      <c r="J15" s="184"/>
      <c r="K15" s="184"/>
      <c r="L15" s="184"/>
      <c r="M15" s="212">
        <v>176500</v>
      </c>
      <c r="N15" s="217">
        <v>789030</v>
      </c>
      <c r="O15" s="187">
        <v>1559030</v>
      </c>
      <c r="P15" s="187">
        <v>0</v>
      </c>
      <c r="Q15" s="187">
        <v>680040</v>
      </c>
      <c r="R15" s="187"/>
      <c r="S15" s="187"/>
      <c r="T15" s="187">
        <v>504700</v>
      </c>
      <c r="U15" s="288">
        <v>147400</v>
      </c>
      <c r="V15" s="263">
        <f t="shared" si="0"/>
        <v>3680200</v>
      </c>
      <c r="W15" s="223">
        <v>770200</v>
      </c>
      <c r="X15" s="184"/>
      <c r="Y15" s="184">
        <v>136000</v>
      </c>
      <c r="Z15" s="184"/>
      <c r="AA15" s="184"/>
      <c r="AB15" s="184"/>
      <c r="AC15" s="184"/>
      <c r="AD15" s="230">
        <f t="shared" si="11"/>
        <v>5919460</v>
      </c>
      <c r="AE15" s="268"/>
      <c r="AF15" s="188"/>
      <c r="AG15" s="230">
        <f t="shared" si="5"/>
        <v>0</v>
      </c>
      <c r="AH15" s="278">
        <v>539240</v>
      </c>
      <c r="AI15" s="193"/>
      <c r="AJ15" s="193"/>
      <c r="AK15" s="193"/>
      <c r="AL15" s="193">
        <v>91780</v>
      </c>
      <c r="AM15" s="193">
        <v>343460</v>
      </c>
      <c r="AN15" s="193"/>
      <c r="AO15" s="193"/>
      <c r="AP15" s="193">
        <v>1205470</v>
      </c>
      <c r="AQ15" s="193"/>
      <c r="AR15" s="193"/>
      <c r="AS15" s="193"/>
      <c r="AT15" s="230">
        <f t="shared" si="6"/>
        <v>2179950</v>
      </c>
    </row>
    <row r="16" spans="1:46">
      <c r="A16" s="506">
        <v>43137</v>
      </c>
      <c r="B16" s="503" t="str">
        <f t="shared" ref="B16" si="13">IF(TRIM(A16)="","","(" &amp; MID("일월화수목금토",WEEKDAY(A16),1) &amp; ")")</f>
        <v>(화)</v>
      </c>
      <c r="C16" s="232" t="str">
        <f t="shared" ref="C16" si="14">IF(TRIM(A16)="","",$C$74)</f>
        <v>인원</v>
      </c>
      <c r="D16" s="237"/>
      <c r="E16" s="218"/>
      <c r="F16" s="184"/>
      <c r="G16" s="184"/>
      <c r="H16" s="229">
        <f t="shared" si="2"/>
        <v>0</v>
      </c>
      <c r="I16" s="218">
        <v>26</v>
      </c>
      <c r="J16" s="184"/>
      <c r="K16" s="184"/>
      <c r="L16" s="184"/>
      <c r="M16" s="212">
        <v>25</v>
      </c>
      <c r="N16" s="218">
        <v>15</v>
      </c>
      <c r="O16" s="184">
        <v>22</v>
      </c>
      <c r="P16" s="184"/>
      <c r="Q16" s="184">
        <v>20</v>
      </c>
      <c r="R16" s="184"/>
      <c r="S16" s="184">
        <v>1</v>
      </c>
      <c r="T16" s="184">
        <v>10</v>
      </c>
      <c r="U16" s="287">
        <v>21</v>
      </c>
      <c r="V16" s="229">
        <f t="shared" si="0"/>
        <v>89</v>
      </c>
      <c r="W16" s="223">
        <v>5</v>
      </c>
      <c r="X16" s="184"/>
      <c r="Y16" s="184">
        <v>8</v>
      </c>
      <c r="Z16" s="184">
        <v>15</v>
      </c>
      <c r="AA16" s="184"/>
      <c r="AB16" s="184"/>
      <c r="AC16" s="184"/>
      <c r="AD16" s="229">
        <f t="shared" si="11"/>
        <v>168</v>
      </c>
      <c r="AE16" s="269"/>
      <c r="AF16" s="185"/>
      <c r="AG16" s="229">
        <f t="shared" si="5"/>
        <v>0</v>
      </c>
      <c r="AH16" s="277">
        <v>31</v>
      </c>
      <c r="AI16" s="192"/>
      <c r="AJ16" s="192"/>
      <c r="AK16" s="192"/>
      <c r="AL16" s="192">
        <v>31</v>
      </c>
      <c r="AM16" s="192">
        <v>22</v>
      </c>
      <c r="AN16" s="192">
        <v>1</v>
      </c>
      <c r="AO16" s="192">
        <v>1</v>
      </c>
      <c r="AP16" s="192">
        <v>4</v>
      </c>
      <c r="AQ16" s="192"/>
      <c r="AR16" s="192"/>
      <c r="AS16" s="192"/>
      <c r="AT16" s="229">
        <f t="shared" si="6"/>
        <v>90</v>
      </c>
    </row>
    <row r="17" spans="1:46">
      <c r="A17" s="502"/>
      <c r="B17" s="503"/>
      <c r="C17" s="232" t="str">
        <f t="shared" ref="C17" si="15">IF(TRIM(C16)="","",$C$75)</f>
        <v>매출</v>
      </c>
      <c r="D17" s="237"/>
      <c r="E17" s="224"/>
      <c r="F17" s="186"/>
      <c r="G17" s="186"/>
      <c r="H17" s="230">
        <f t="shared" si="2"/>
        <v>0</v>
      </c>
      <c r="I17" s="218">
        <v>1156750</v>
      </c>
      <c r="J17" s="184"/>
      <c r="K17" s="184"/>
      <c r="L17" s="184"/>
      <c r="M17" s="212">
        <v>176500</v>
      </c>
      <c r="N17" s="217">
        <v>1075950</v>
      </c>
      <c r="O17" s="187">
        <v>3118060</v>
      </c>
      <c r="P17" s="187"/>
      <c r="Q17" s="187">
        <v>755600</v>
      </c>
      <c r="R17" s="187"/>
      <c r="S17" s="187">
        <v>173780</v>
      </c>
      <c r="T17" s="187">
        <v>1058460</v>
      </c>
      <c r="U17" s="288">
        <v>281400</v>
      </c>
      <c r="V17" s="263">
        <f t="shared" si="0"/>
        <v>6463250</v>
      </c>
      <c r="W17" s="223">
        <v>215480</v>
      </c>
      <c r="X17" s="184"/>
      <c r="Y17" s="184">
        <v>437500</v>
      </c>
      <c r="Z17" s="184">
        <v>1800000</v>
      </c>
      <c r="AA17" s="184"/>
      <c r="AB17" s="184"/>
      <c r="AC17" s="184"/>
      <c r="AD17" s="230">
        <f t="shared" si="11"/>
        <v>10249480</v>
      </c>
      <c r="AE17" s="268"/>
      <c r="AF17" s="188"/>
      <c r="AG17" s="230">
        <f t="shared" si="5"/>
        <v>0</v>
      </c>
      <c r="AH17" s="278">
        <v>1460290</v>
      </c>
      <c r="AI17" s="193"/>
      <c r="AJ17" s="193">
        <v>1</v>
      </c>
      <c r="AK17" s="193"/>
      <c r="AL17" s="193">
        <v>218860</v>
      </c>
      <c r="AM17" s="193">
        <v>1059520</v>
      </c>
      <c r="AN17" s="193">
        <v>74600</v>
      </c>
      <c r="AO17" s="193"/>
      <c r="AP17" s="193">
        <v>209360</v>
      </c>
      <c r="AQ17" s="193"/>
      <c r="AR17" s="193"/>
      <c r="AS17" s="193"/>
      <c r="AT17" s="230">
        <f t="shared" si="6"/>
        <v>3022631</v>
      </c>
    </row>
    <row r="18" spans="1:46" ht="19.5" customHeight="1">
      <c r="A18" s="502">
        <v>43138</v>
      </c>
      <c r="B18" s="503" t="str">
        <f t="shared" ref="B18" si="16">IF(TRIM(A18)="","","(" &amp; MID("일월화수목금토",WEEKDAY(A18),1) &amp; ")")</f>
        <v>(수)</v>
      </c>
      <c r="C18" s="232" t="str">
        <f t="shared" ref="C18" si="17">IF(TRIM(A18)="","",$C$74)</f>
        <v>인원</v>
      </c>
      <c r="D18" s="237"/>
      <c r="E18" s="218"/>
      <c r="F18" s="184"/>
      <c r="G18" s="184"/>
      <c r="H18" s="229">
        <f t="shared" si="2"/>
        <v>0</v>
      </c>
      <c r="I18" s="218">
        <v>24</v>
      </c>
      <c r="J18" s="184"/>
      <c r="K18" s="184"/>
      <c r="L18" s="184"/>
      <c r="M18" s="212">
        <v>22</v>
      </c>
      <c r="N18" s="218">
        <v>17</v>
      </c>
      <c r="O18" s="184">
        <v>9</v>
      </c>
      <c r="P18" s="184"/>
      <c r="Q18" s="184">
        <v>10</v>
      </c>
      <c r="R18" s="184"/>
      <c r="S18" s="184"/>
      <c r="T18" s="184">
        <v>7</v>
      </c>
      <c r="U18" s="287">
        <v>15</v>
      </c>
      <c r="V18" s="229">
        <f t="shared" si="0"/>
        <v>58</v>
      </c>
      <c r="W18" s="223">
        <v>1</v>
      </c>
      <c r="X18" s="184">
        <v>1</v>
      </c>
      <c r="Y18" s="184">
        <v>4</v>
      </c>
      <c r="Z18" s="184">
        <v>7</v>
      </c>
      <c r="AA18" s="184"/>
      <c r="AB18" s="184"/>
      <c r="AC18" s="184"/>
      <c r="AD18" s="229">
        <f t="shared" si="11"/>
        <v>117</v>
      </c>
      <c r="AE18" s="269"/>
      <c r="AF18" s="185"/>
      <c r="AG18" s="229">
        <f t="shared" si="5"/>
        <v>0</v>
      </c>
      <c r="AH18" s="277">
        <v>30</v>
      </c>
      <c r="AI18" s="192"/>
      <c r="AJ18" s="192">
        <v>1</v>
      </c>
      <c r="AK18" s="192"/>
      <c r="AL18" s="192">
        <v>26</v>
      </c>
      <c r="AM18" s="192">
        <v>12</v>
      </c>
      <c r="AN18" s="192"/>
      <c r="AO18" s="192">
        <v>3</v>
      </c>
      <c r="AP18" s="192">
        <v>7</v>
      </c>
      <c r="AQ18" s="192"/>
      <c r="AR18" s="192"/>
      <c r="AS18" s="192"/>
      <c r="AT18" s="229">
        <f t="shared" si="6"/>
        <v>79</v>
      </c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>
        <f t="shared" si="2"/>
        <v>0</v>
      </c>
      <c r="I19" s="218">
        <v>1070300</v>
      </c>
      <c r="J19" s="184"/>
      <c r="K19" s="184"/>
      <c r="L19" s="184"/>
      <c r="M19" s="212">
        <v>115320</v>
      </c>
      <c r="N19" s="217">
        <v>1219410</v>
      </c>
      <c r="O19" s="187">
        <v>1275570</v>
      </c>
      <c r="P19" s="187"/>
      <c r="Q19" s="187">
        <v>377800</v>
      </c>
      <c r="R19" s="187"/>
      <c r="S19" s="187"/>
      <c r="T19" s="187">
        <v>752580</v>
      </c>
      <c r="U19" s="288">
        <v>201000</v>
      </c>
      <c r="V19" s="263">
        <f t="shared" si="0"/>
        <v>3826360</v>
      </c>
      <c r="W19" s="223">
        <v>35160</v>
      </c>
      <c r="X19" s="184">
        <v>140000</v>
      </c>
      <c r="Y19" s="184">
        <v>358000</v>
      </c>
      <c r="Z19" s="184">
        <v>760000</v>
      </c>
      <c r="AA19" s="184"/>
      <c r="AB19" s="184"/>
      <c r="AC19" s="184"/>
      <c r="AD19" s="230">
        <f t="shared" si="11"/>
        <v>6305140</v>
      </c>
      <c r="AE19" s="268"/>
      <c r="AF19" s="188"/>
      <c r="AG19" s="230">
        <f t="shared" si="5"/>
        <v>0</v>
      </c>
      <c r="AH19" s="278">
        <v>1188900</v>
      </c>
      <c r="AI19" s="193"/>
      <c r="AJ19" s="193">
        <v>26730</v>
      </c>
      <c r="AK19" s="193"/>
      <c r="AL19" s="193">
        <v>183560</v>
      </c>
      <c r="AM19" s="193">
        <v>691020</v>
      </c>
      <c r="AN19" s="193"/>
      <c r="AO19" s="193"/>
      <c r="AP19" s="193">
        <v>414750</v>
      </c>
      <c r="AQ19" s="193"/>
      <c r="AR19" s="193"/>
      <c r="AS19" s="193"/>
      <c r="AT19" s="230">
        <f t="shared" si="6"/>
        <v>2504960</v>
      </c>
    </row>
    <row r="20" spans="1:46">
      <c r="A20" s="502">
        <v>43139</v>
      </c>
      <c r="B20" s="505" t="s">
        <v>99</v>
      </c>
      <c r="C20" s="232" t="str">
        <f t="shared" ref="C20" si="18">IF(TRIM(A20)="","",$C$74)</f>
        <v>인원</v>
      </c>
      <c r="D20" s="237"/>
      <c r="E20" s="218"/>
      <c r="F20" s="184"/>
      <c r="G20" s="184"/>
      <c r="H20" s="229">
        <f t="shared" si="2"/>
        <v>0</v>
      </c>
      <c r="I20" s="218">
        <v>21</v>
      </c>
      <c r="J20" s="184"/>
      <c r="K20" s="184"/>
      <c r="L20" s="184"/>
      <c r="M20" s="212">
        <v>20</v>
      </c>
      <c r="N20" s="218">
        <v>12</v>
      </c>
      <c r="O20" s="184">
        <v>14</v>
      </c>
      <c r="P20" s="184"/>
      <c r="Q20" s="184">
        <v>13</v>
      </c>
      <c r="R20" s="184"/>
      <c r="S20" s="184"/>
      <c r="T20" s="184">
        <v>7</v>
      </c>
      <c r="U20" s="287">
        <v>15</v>
      </c>
      <c r="V20" s="229">
        <f t="shared" si="0"/>
        <v>61</v>
      </c>
      <c r="W20" s="223">
        <v>7</v>
      </c>
      <c r="X20" s="184"/>
      <c r="Y20" s="184">
        <v>9</v>
      </c>
      <c r="Z20" s="184">
        <v>13</v>
      </c>
      <c r="AA20" s="184"/>
      <c r="AB20" s="184"/>
      <c r="AC20" s="184"/>
      <c r="AD20" s="229">
        <f t="shared" si="11"/>
        <v>131</v>
      </c>
      <c r="AE20" s="269"/>
      <c r="AF20" s="185"/>
      <c r="AG20" s="229">
        <f t="shared" si="5"/>
        <v>0</v>
      </c>
      <c r="AH20" s="277">
        <v>20</v>
      </c>
      <c r="AI20" s="192"/>
      <c r="AJ20" s="192"/>
      <c r="AK20" s="192"/>
      <c r="AL20" s="192">
        <v>20</v>
      </c>
      <c r="AM20" s="192">
        <v>9</v>
      </c>
      <c r="AN20" s="192"/>
      <c r="AO20" s="192">
        <v>1</v>
      </c>
      <c r="AP20" s="192">
        <v>13</v>
      </c>
      <c r="AQ20" s="192"/>
      <c r="AR20" s="192"/>
      <c r="AS20" s="192"/>
      <c r="AT20" s="229">
        <f t="shared" si="6"/>
        <v>63</v>
      </c>
    </row>
    <row r="21" spans="1:46">
      <c r="A21" s="502"/>
      <c r="B21" s="507"/>
      <c r="C21" s="232" t="str">
        <f>IF(TRIM(C20)="","",$C$75)</f>
        <v>매출</v>
      </c>
      <c r="D21" s="237"/>
      <c r="E21" s="224"/>
      <c r="F21" s="186"/>
      <c r="G21" s="186"/>
      <c r="H21" s="230">
        <f t="shared" si="2"/>
        <v>0</v>
      </c>
      <c r="I21" s="218">
        <v>937960</v>
      </c>
      <c r="J21" s="184"/>
      <c r="K21" s="184"/>
      <c r="L21" s="184"/>
      <c r="M21" s="212">
        <v>141200</v>
      </c>
      <c r="N21" s="217">
        <v>860760</v>
      </c>
      <c r="O21" s="187">
        <v>1984220</v>
      </c>
      <c r="P21" s="187"/>
      <c r="Q21" s="187">
        <v>491140</v>
      </c>
      <c r="R21" s="187"/>
      <c r="S21" s="187"/>
      <c r="T21" s="187">
        <v>752580</v>
      </c>
      <c r="U21" s="288">
        <v>201000</v>
      </c>
      <c r="V21" s="263">
        <f t="shared" si="0"/>
        <v>4289700</v>
      </c>
      <c r="W21" s="223">
        <v>215480</v>
      </c>
      <c r="X21" s="184"/>
      <c r="Y21" s="184">
        <v>453000</v>
      </c>
      <c r="Z21" s="184">
        <v>1540000</v>
      </c>
      <c r="AA21" s="184"/>
      <c r="AB21" s="184"/>
      <c r="AC21" s="184"/>
      <c r="AD21" s="230">
        <f t="shared" si="11"/>
        <v>7577340</v>
      </c>
      <c r="AE21" s="268"/>
      <c r="AF21" s="188"/>
      <c r="AG21" s="230">
        <f t="shared" si="5"/>
        <v>0</v>
      </c>
      <c r="AH21" s="278">
        <v>1045010</v>
      </c>
      <c r="AI21" s="193"/>
      <c r="AJ21" s="193"/>
      <c r="AK21" s="193"/>
      <c r="AL21" s="193">
        <v>141200</v>
      </c>
      <c r="AM21" s="193">
        <v>613390</v>
      </c>
      <c r="AN21" s="193"/>
      <c r="AO21" s="193"/>
      <c r="AP21" s="193">
        <v>879370</v>
      </c>
      <c r="AQ21" s="193"/>
      <c r="AR21" s="193"/>
      <c r="AS21" s="193"/>
      <c r="AT21" s="230">
        <f t="shared" si="6"/>
        <v>2678970</v>
      </c>
    </row>
    <row r="22" spans="1:46">
      <c r="A22" s="506">
        <v>43140</v>
      </c>
      <c r="B22" s="503" t="str">
        <f t="shared" ref="B22" si="19">IF(TRIM(A22)="","","(" &amp; MID("일월화수목금토",WEEKDAY(A22),1) &amp; ")")</f>
        <v>(금)</v>
      </c>
      <c r="C22" s="232" t="str">
        <f>IF(TRIM(A22)="","",$C$74)</f>
        <v>인원</v>
      </c>
      <c r="D22" s="237"/>
      <c r="E22" s="218"/>
      <c r="F22" s="184"/>
      <c r="G22" s="184"/>
      <c r="H22" s="229">
        <f t="shared" si="2"/>
        <v>0</v>
      </c>
      <c r="I22" s="218">
        <v>34</v>
      </c>
      <c r="J22" s="184"/>
      <c r="K22" s="184"/>
      <c r="L22" s="184"/>
      <c r="M22" s="212">
        <v>32</v>
      </c>
      <c r="N22" s="218">
        <v>17</v>
      </c>
      <c r="O22" s="184">
        <v>19</v>
      </c>
      <c r="P22" s="184"/>
      <c r="Q22" s="184">
        <v>26</v>
      </c>
      <c r="R22" s="184"/>
      <c r="S22" s="184"/>
      <c r="T22" s="184">
        <v>9</v>
      </c>
      <c r="U22" s="287">
        <v>22</v>
      </c>
      <c r="V22" s="229">
        <f t="shared" si="0"/>
        <v>93</v>
      </c>
      <c r="W22" s="223">
        <v>3</v>
      </c>
      <c r="X22" s="184">
        <v>1</v>
      </c>
      <c r="Y22" s="184">
        <v>3</v>
      </c>
      <c r="Z22" s="184">
        <v>12</v>
      </c>
      <c r="AA22" s="184"/>
      <c r="AB22" s="184"/>
      <c r="AC22" s="184"/>
      <c r="AD22" s="229">
        <f t="shared" si="11"/>
        <v>178</v>
      </c>
      <c r="AE22" s="269"/>
      <c r="AF22" s="185"/>
      <c r="AG22" s="229">
        <f t="shared" si="5"/>
        <v>0</v>
      </c>
      <c r="AH22" s="279">
        <v>40</v>
      </c>
      <c r="AI22" s="1"/>
      <c r="AJ22" s="1"/>
      <c r="AK22" s="1"/>
      <c r="AL22" s="1">
        <v>36</v>
      </c>
      <c r="AM22" s="1">
        <v>30</v>
      </c>
      <c r="AN22" s="1">
        <v>3</v>
      </c>
      <c r="AO22" s="1"/>
      <c r="AP22" s="1">
        <v>4</v>
      </c>
      <c r="AQ22" s="1"/>
      <c r="AR22" s="1"/>
      <c r="AS22" s="1"/>
      <c r="AT22" s="229">
        <f t="shared" si="6"/>
        <v>113</v>
      </c>
    </row>
    <row r="23" spans="1:46">
      <c r="A23" s="502"/>
      <c r="B23" s="503"/>
      <c r="C23" s="232" t="str">
        <f>IF(TRIM(C22)="","",$C$75)</f>
        <v>매출</v>
      </c>
      <c r="D23" s="237"/>
      <c r="E23" s="224"/>
      <c r="F23" s="186"/>
      <c r="G23" s="186"/>
      <c r="H23" s="230">
        <f t="shared" si="2"/>
        <v>0</v>
      </c>
      <c r="I23" s="218">
        <v>1474770</v>
      </c>
      <c r="J23" s="184"/>
      <c r="K23" s="184"/>
      <c r="L23" s="184"/>
      <c r="M23" s="212">
        <v>225920</v>
      </c>
      <c r="N23" s="217">
        <v>1151920</v>
      </c>
      <c r="O23" s="187">
        <v>2617440</v>
      </c>
      <c r="P23" s="187"/>
      <c r="Q23" s="187">
        <v>982280</v>
      </c>
      <c r="R23" s="187"/>
      <c r="S23" s="187"/>
      <c r="T23" s="187">
        <v>953440</v>
      </c>
      <c r="U23" s="288">
        <v>294800</v>
      </c>
      <c r="V23" s="263">
        <f t="shared" si="0"/>
        <v>5999880</v>
      </c>
      <c r="W23" s="223">
        <v>105480</v>
      </c>
      <c r="X23" s="184">
        <v>140000</v>
      </c>
      <c r="Y23" s="184">
        <v>128000</v>
      </c>
      <c r="Z23" s="184">
        <v>1440000</v>
      </c>
      <c r="AA23" s="184"/>
      <c r="AB23" s="184"/>
      <c r="AC23" s="184"/>
      <c r="AD23" s="230">
        <f t="shared" si="11"/>
        <v>9514050</v>
      </c>
      <c r="AE23" s="268"/>
      <c r="AF23" s="188"/>
      <c r="AG23" s="230">
        <f t="shared" si="5"/>
        <v>0</v>
      </c>
      <c r="AH23" s="280">
        <v>1676830</v>
      </c>
      <c r="AI23" s="194"/>
      <c r="AJ23" s="1"/>
      <c r="AK23" s="194"/>
      <c r="AL23" s="195">
        <v>254160</v>
      </c>
      <c r="AM23" s="195">
        <v>1335920</v>
      </c>
      <c r="AN23" s="195">
        <v>113160</v>
      </c>
      <c r="AO23" s="1"/>
      <c r="AP23" s="195">
        <v>145360</v>
      </c>
      <c r="AQ23" s="1"/>
      <c r="AR23" s="1"/>
      <c r="AS23" s="1"/>
      <c r="AT23" s="230">
        <f t="shared" si="6"/>
        <v>3525430</v>
      </c>
    </row>
    <row r="24" spans="1:46">
      <c r="A24" s="502">
        <v>43141</v>
      </c>
      <c r="B24" s="505" t="s">
        <v>101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/>
      <c r="J24" s="184"/>
      <c r="K24" s="184"/>
      <c r="L24" s="184"/>
      <c r="M24" s="212"/>
      <c r="N24" s="217"/>
      <c r="O24" s="187"/>
      <c r="P24" s="187"/>
      <c r="Q24" s="187"/>
      <c r="R24" s="187"/>
      <c r="S24" s="187"/>
      <c r="T24" s="187"/>
      <c r="U24" s="288"/>
      <c r="V24" s="263"/>
      <c r="W24" s="223"/>
      <c r="X24" s="184"/>
      <c r="Y24" s="184"/>
      <c r="Z24" s="184"/>
      <c r="AA24" s="184"/>
      <c r="AB24" s="184"/>
      <c r="AC24" s="184"/>
      <c r="AD24" s="360"/>
      <c r="AE24" s="268"/>
      <c r="AF24" s="188"/>
      <c r="AG24" s="360"/>
      <c r="AH24" s="280">
        <v>3</v>
      </c>
      <c r="AI24" s="194"/>
      <c r="AJ24" s="1"/>
      <c r="AK24" s="194"/>
      <c r="AL24" s="195"/>
      <c r="AM24" s="1"/>
      <c r="AN24" s="1"/>
      <c r="AO24" s="1"/>
      <c r="AP24" s="1"/>
      <c r="AQ24" s="1"/>
      <c r="AR24" s="1"/>
      <c r="AS24" s="1"/>
      <c r="AT24" s="360"/>
    </row>
    <row r="25" spans="1:46">
      <c r="A25" s="502"/>
      <c r="B25" s="507"/>
      <c r="C25" s="232" t="str">
        <f>IF(TRIM(C24)="","",$C$75)</f>
        <v>매출</v>
      </c>
      <c r="D25" s="237"/>
      <c r="E25" s="224"/>
      <c r="F25" s="186"/>
      <c r="G25" s="186"/>
      <c r="H25" s="360"/>
      <c r="I25" s="218"/>
      <c r="J25" s="184"/>
      <c r="K25" s="184"/>
      <c r="L25" s="184"/>
      <c r="M25" s="212"/>
      <c r="N25" s="217"/>
      <c r="O25" s="187"/>
      <c r="P25" s="187"/>
      <c r="Q25" s="187"/>
      <c r="R25" s="187"/>
      <c r="S25" s="187"/>
      <c r="T25" s="187"/>
      <c r="U25" s="288"/>
      <c r="V25" s="263"/>
      <c r="W25" s="223"/>
      <c r="X25" s="184"/>
      <c r="Y25" s="184"/>
      <c r="Z25" s="184"/>
      <c r="AA25" s="184"/>
      <c r="AB25" s="184"/>
      <c r="AC25" s="184"/>
      <c r="AD25" s="360"/>
      <c r="AE25" s="268"/>
      <c r="AF25" s="188"/>
      <c r="AG25" s="360"/>
      <c r="AH25" s="280">
        <v>123430</v>
      </c>
      <c r="AI25" s="194"/>
      <c r="AJ25" s="1"/>
      <c r="AK25" s="194"/>
      <c r="AL25" s="195"/>
      <c r="AM25" s="1"/>
      <c r="AN25" s="1"/>
      <c r="AO25" s="1"/>
      <c r="AP25" s="1"/>
      <c r="AQ25" s="1"/>
      <c r="AR25" s="1"/>
      <c r="AS25" s="1"/>
      <c r="AT25" s="360"/>
    </row>
    <row r="26" spans="1:46">
      <c r="A26" s="506">
        <v>43142</v>
      </c>
      <c r="B26" s="503" t="str">
        <f t="shared" ref="B26" si="20">IF(TRIM(A26)="","","(" &amp; MID("일월화수목금토",WEEKDAY(A26),1) &amp; ")")</f>
        <v>(일)</v>
      </c>
      <c r="C26" s="232" t="str">
        <f t="shared" ref="C26" si="21">IF(TRIM(A26)="","",$C$74)</f>
        <v>인원</v>
      </c>
      <c r="D26" s="237"/>
      <c r="E26" s="218"/>
      <c r="F26" s="184"/>
      <c r="G26" s="184"/>
      <c r="H26" s="229">
        <f t="shared" si="2"/>
        <v>0</v>
      </c>
      <c r="I26" s="218"/>
      <c r="J26" s="184"/>
      <c r="K26" s="184"/>
      <c r="L26" s="372"/>
      <c r="M26" s="212"/>
      <c r="N26" s="218"/>
      <c r="O26" s="184"/>
      <c r="P26" s="184"/>
      <c r="Q26" s="184"/>
      <c r="R26" s="184"/>
      <c r="S26" s="184"/>
      <c r="T26" s="184"/>
      <c r="U26" s="287"/>
      <c r="V26" s="229">
        <f t="shared" si="0"/>
        <v>0</v>
      </c>
      <c r="W26" s="223"/>
      <c r="X26" s="184"/>
      <c r="Y26" s="184"/>
      <c r="Z26" s="184"/>
      <c r="AA26" s="184"/>
      <c r="AB26" s="184"/>
      <c r="AC26" s="184"/>
      <c r="AD26" s="229">
        <f t="shared" si="11"/>
        <v>0</v>
      </c>
      <c r="AE26" s="269"/>
      <c r="AF26" s="185"/>
      <c r="AG26" s="229">
        <f t="shared" si="5"/>
        <v>0</v>
      </c>
      <c r="AH26" s="281"/>
      <c r="AI26" s="194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229">
        <f t="shared" si="6"/>
        <v>0</v>
      </c>
    </row>
    <row r="27" spans="1:46">
      <c r="A27" s="502"/>
      <c r="B27" s="503"/>
      <c r="C27" s="232" t="str">
        <f t="shared" ref="C27" si="22">IF(TRIM(C26)="","",$C$75)</f>
        <v>매출</v>
      </c>
      <c r="D27" s="237"/>
      <c r="E27" s="224"/>
      <c r="F27" s="186"/>
      <c r="G27" s="186"/>
      <c r="H27" s="230">
        <f t="shared" si="2"/>
        <v>0</v>
      </c>
      <c r="I27" s="218"/>
      <c r="J27" s="184"/>
      <c r="K27" s="184"/>
      <c r="L27" s="184"/>
      <c r="M27" s="212"/>
      <c r="N27" s="217"/>
      <c r="O27" s="187"/>
      <c r="P27" s="187"/>
      <c r="Q27" s="187"/>
      <c r="R27" s="187"/>
      <c r="S27" s="187"/>
      <c r="T27" s="187"/>
      <c r="U27" s="288"/>
      <c r="V27" s="263">
        <f t="shared" si="0"/>
        <v>0</v>
      </c>
      <c r="W27" s="223"/>
      <c r="X27" s="184"/>
      <c r="Y27" s="184"/>
      <c r="Z27" s="184"/>
      <c r="AA27" s="184"/>
      <c r="AB27" s="184"/>
      <c r="AC27" s="184"/>
      <c r="AD27" s="230">
        <f t="shared" si="11"/>
        <v>0</v>
      </c>
      <c r="AE27" s="268"/>
      <c r="AF27" s="188"/>
      <c r="AG27" s="230">
        <f t="shared" si="5"/>
        <v>0</v>
      </c>
      <c r="AH27" s="280"/>
      <c r="AI27" s="194"/>
      <c r="AJ27" s="1"/>
      <c r="AK27" s="194"/>
      <c r="AL27" s="195"/>
      <c r="AM27" s="194"/>
      <c r="AN27" s="194"/>
      <c r="AO27" s="1"/>
      <c r="AP27" s="194"/>
      <c r="AQ27" s="1"/>
      <c r="AR27" s="1"/>
      <c r="AS27" s="1"/>
      <c r="AT27" s="230">
        <f t="shared" si="6"/>
        <v>0</v>
      </c>
    </row>
    <row r="28" spans="1:46">
      <c r="A28" s="502">
        <v>43143</v>
      </c>
      <c r="B28" s="503" t="str">
        <f t="shared" ref="B28" si="23">IF(TRIM(A28)="","","(" &amp; MID("일월화수목금토",WEEKDAY(A28),1) &amp; ")")</f>
        <v>(월)</v>
      </c>
      <c r="C28" s="232" t="str">
        <f t="shared" ref="C28" si="24">IF(TRIM(A28)="","",$C$74)</f>
        <v>인원</v>
      </c>
      <c r="D28" s="237"/>
      <c r="E28" s="218"/>
      <c r="F28" s="184"/>
      <c r="G28" s="184"/>
      <c r="H28" s="229">
        <f t="shared" si="2"/>
        <v>0</v>
      </c>
      <c r="I28" s="218">
        <v>21</v>
      </c>
      <c r="J28" s="184"/>
      <c r="K28" s="184"/>
      <c r="L28" s="184"/>
      <c r="M28" s="212">
        <v>20</v>
      </c>
      <c r="N28" s="218">
        <v>11</v>
      </c>
      <c r="O28" s="184">
        <v>7</v>
      </c>
      <c r="P28" s="184"/>
      <c r="Q28" s="184">
        <v>18</v>
      </c>
      <c r="R28" s="184"/>
      <c r="S28" s="184"/>
      <c r="T28" s="184">
        <v>5</v>
      </c>
      <c r="U28" s="287">
        <v>17</v>
      </c>
      <c r="V28" s="229">
        <f t="shared" si="0"/>
        <v>58</v>
      </c>
      <c r="W28" s="223">
        <v>4</v>
      </c>
      <c r="X28" s="184"/>
      <c r="Y28" s="184">
        <v>17</v>
      </c>
      <c r="Z28" s="184">
        <v>12</v>
      </c>
      <c r="AA28" s="184"/>
      <c r="AB28" s="184"/>
      <c r="AC28" s="184"/>
      <c r="AD28" s="229">
        <f t="shared" si="11"/>
        <v>132</v>
      </c>
      <c r="AE28" s="269"/>
      <c r="AF28" s="185"/>
      <c r="AG28" s="229">
        <f t="shared" si="5"/>
        <v>0</v>
      </c>
      <c r="AH28" s="281">
        <v>21</v>
      </c>
      <c r="AI28" s="1"/>
      <c r="AJ28" s="1"/>
      <c r="AK28" s="1"/>
      <c r="AL28" s="1">
        <v>15</v>
      </c>
      <c r="AM28" s="1">
        <v>8</v>
      </c>
      <c r="AN28" s="1">
        <v>1</v>
      </c>
      <c r="AO28" s="1"/>
      <c r="AP28" s="1">
        <v>6</v>
      </c>
      <c r="AQ28" s="1"/>
      <c r="AR28" s="1"/>
      <c r="AS28" s="1"/>
      <c r="AT28" s="229">
        <f t="shared" si="6"/>
        <v>51</v>
      </c>
    </row>
    <row r="29" spans="1:46">
      <c r="A29" s="502"/>
      <c r="B29" s="503"/>
      <c r="C29" s="232" t="str">
        <f t="shared" ref="C29" si="25">IF(TRIM(C28)="","",$C$75)</f>
        <v>매출</v>
      </c>
      <c r="D29" s="237"/>
      <c r="E29" s="224"/>
      <c r="F29" s="186"/>
      <c r="G29" s="186"/>
      <c r="H29" s="230">
        <f t="shared" si="2"/>
        <v>0</v>
      </c>
      <c r="I29" s="218">
        <v>929540</v>
      </c>
      <c r="J29" s="184"/>
      <c r="K29" s="184"/>
      <c r="L29" s="184"/>
      <c r="M29" s="212">
        <v>144200</v>
      </c>
      <c r="N29" s="217">
        <v>789030</v>
      </c>
      <c r="O29" s="187">
        <v>992110</v>
      </c>
      <c r="P29" s="187"/>
      <c r="Q29" s="187">
        <v>680040</v>
      </c>
      <c r="R29" s="187"/>
      <c r="S29" s="187"/>
      <c r="T29" s="187">
        <v>502150</v>
      </c>
      <c r="U29" s="288">
        <v>227800</v>
      </c>
      <c r="V29" s="263">
        <f t="shared" si="0"/>
        <v>3191130</v>
      </c>
      <c r="W29" s="223">
        <v>125320</v>
      </c>
      <c r="X29" s="184"/>
      <c r="Y29" s="184">
        <v>1638000</v>
      </c>
      <c r="Z29" s="184">
        <v>1500000</v>
      </c>
      <c r="AA29" s="184"/>
      <c r="AB29" s="184"/>
      <c r="AC29" s="184"/>
      <c r="AD29" s="230">
        <f t="shared" si="11"/>
        <v>7528190</v>
      </c>
      <c r="AE29" s="268"/>
      <c r="AF29" s="343"/>
      <c r="AG29" s="230">
        <f t="shared" si="5"/>
        <v>0</v>
      </c>
      <c r="AH29" s="280">
        <v>831920</v>
      </c>
      <c r="AI29" s="194"/>
      <c r="AJ29" s="195"/>
      <c r="AK29" s="194"/>
      <c r="AL29" s="194">
        <v>105900</v>
      </c>
      <c r="AM29" s="195">
        <v>265560</v>
      </c>
      <c r="AN29" s="195">
        <v>28630</v>
      </c>
      <c r="AO29" s="57"/>
      <c r="AP29" s="195">
        <v>494190</v>
      </c>
      <c r="AQ29" s="1"/>
      <c r="AR29" s="1"/>
      <c r="AS29" s="1"/>
      <c r="AT29" s="230">
        <f t="shared" si="6"/>
        <v>1726200</v>
      </c>
    </row>
    <row r="30" spans="1:46">
      <c r="A30" s="502">
        <v>43144</v>
      </c>
      <c r="B30" s="503" t="str">
        <f t="shared" ref="B30" si="26">IF(TRIM(A30)="","","(" &amp; MID("일월화수목금토",WEEKDAY(A30),1) &amp; ")")</f>
        <v>(화)</v>
      </c>
      <c r="C30" s="232" t="str">
        <f t="shared" ref="C30" si="27">IF(TRIM(A30)="","",$C$74)</f>
        <v>인원</v>
      </c>
      <c r="D30" s="237"/>
      <c r="E30" s="218"/>
      <c r="F30" s="184"/>
      <c r="G30" s="184">
        <v>5</v>
      </c>
      <c r="H30" s="229">
        <f t="shared" si="2"/>
        <v>5</v>
      </c>
      <c r="I30" s="218">
        <v>29</v>
      </c>
      <c r="J30" s="184"/>
      <c r="K30" s="184"/>
      <c r="L30" s="184"/>
      <c r="M30" s="212">
        <v>29</v>
      </c>
      <c r="N30" s="218">
        <v>14</v>
      </c>
      <c r="O30" s="184">
        <v>15</v>
      </c>
      <c r="P30" s="184"/>
      <c r="Q30" s="184">
        <v>21</v>
      </c>
      <c r="R30" s="184"/>
      <c r="S30" s="184"/>
      <c r="T30" s="184">
        <v>12</v>
      </c>
      <c r="U30" s="287"/>
      <c r="V30" s="229">
        <f t="shared" si="0"/>
        <v>62</v>
      </c>
      <c r="W30" s="223">
        <v>8</v>
      </c>
      <c r="X30" s="184">
        <v>1</v>
      </c>
      <c r="Y30" s="184">
        <v>10</v>
      </c>
      <c r="Z30" s="184">
        <v>14</v>
      </c>
      <c r="AA30" s="184"/>
      <c r="AB30" s="184"/>
      <c r="AC30" s="184"/>
      <c r="AD30" s="229">
        <f t="shared" si="11"/>
        <v>153</v>
      </c>
      <c r="AE30" s="269"/>
      <c r="AF30" s="185"/>
      <c r="AG30" s="229">
        <f t="shared" si="5"/>
        <v>0</v>
      </c>
      <c r="AH30" s="281">
        <v>17</v>
      </c>
      <c r="AI30" s="1"/>
      <c r="AJ30" s="1"/>
      <c r="AK30" s="1"/>
      <c r="AL30" s="1">
        <v>10</v>
      </c>
      <c r="AM30" s="1"/>
      <c r="AN30" s="1"/>
      <c r="AO30" s="1">
        <v>2</v>
      </c>
      <c r="AP30" s="1">
        <v>3</v>
      </c>
      <c r="AQ30" s="1"/>
      <c r="AR30" s="1"/>
      <c r="AS30" s="1"/>
      <c r="AT30" s="229">
        <f t="shared" si="6"/>
        <v>32</v>
      </c>
    </row>
    <row r="31" spans="1:46">
      <c r="A31" s="502"/>
      <c r="B31" s="503"/>
      <c r="C31" s="232" t="str">
        <f t="shared" ref="C31" si="28">IF(TRIM(C30)="","",$C$75)</f>
        <v>매출</v>
      </c>
      <c r="D31" s="237"/>
      <c r="E31" s="224"/>
      <c r="F31" s="186"/>
      <c r="G31" s="186">
        <v>150610</v>
      </c>
      <c r="H31" s="230">
        <f t="shared" si="2"/>
        <v>150610</v>
      </c>
      <c r="I31" s="218">
        <v>1354340</v>
      </c>
      <c r="J31" s="184"/>
      <c r="K31" s="184"/>
      <c r="L31" s="184"/>
      <c r="M31" s="212">
        <v>204740</v>
      </c>
      <c r="N31" s="217">
        <v>1004220</v>
      </c>
      <c r="O31" s="187">
        <v>2125950</v>
      </c>
      <c r="P31" s="187"/>
      <c r="Q31" s="187">
        <v>793380</v>
      </c>
      <c r="R31" s="187"/>
      <c r="S31" s="187"/>
      <c r="T31" s="187">
        <v>1403440</v>
      </c>
      <c r="U31" s="288"/>
      <c r="V31" s="263">
        <f t="shared" si="0"/>
        <v>5326990</v>
      </c>
      <c r="W31" s="223">
        <v>180320</v>
      </c>
      <c r="X31" s="184">
        <v>140000</v>
      </c>
      <c r="Y31" s="184">
        <v>510000</v>
      </c>
      <c r="Z31" s="184">
        <v>1520000</v>
      </c>
      <c r="AA31" s="184"/>
      <c r="AB31" s="184"/>
      <c r="AC31" s="184"/>
      <c r="AD31" s="230">
        <f t="shared" si="11"/>
        <v>9236390</v>
      </c>
      <c r="AE31" s="268"/>
      <c r="AF31" s="188"/>
      <c r="AG31" s="230">
        <f t="shared" si="5"/>
        <v>0</v>
      </c>
      <c r="AH31" s="280">
        <v>660700</v>
      </c>
      <c r="AI31" s="194"/>
      <c r="AJ31" s="194"/>
      <c r="AK31" s="194"/>
      <c r="AL31" s="194">
        <v>70600</v>
      </c>
      <c r="AM31" s="194"/>
      <c r="AN31" s="194"/>
      <c r="AO31" s="194"/>
      <c r="AP31" s="194">
        <v>99690</v>
      </c>
      <c r="AQ31" s="1"/>
      <c r="AR31" s="1"/>
      <c r="AS31" s="1"/>
      <c r="AT31" s="230">
        <f t="shared" si="6"/>
        <v>830990</v>
      </c>
    </row>
    <row r="32" spans="1:46" ht="15.75" customHeight="1">
      <c r="A32" s="506">
        <v>43145</v>
      </c>
      <c r="B32" s="503" t="str">
        <f t="shared" ref="B32" si="29">IF(TRIM(A32)="","","(" &amp; MID("일월화수목금토",WEEKDAY(A32),1) &amp; ")")</f>
        <v>(수)</v>
      </c>
      <c r="C32" s="232" t="str">
        <f t="shared" ref="C32" si="30">IF(TRIM(A32)="","",$C$74)</f>
        <v>인원</v>
      </c>
      <c r="D32" s="237"/>
      <c r="E32" s="218"/>
      <c r="F32" s="184"/>
      <c r="G32" s="184"/>
      <c r="H32" s="229">
        <f t="shared" si="2"/>
        <v>0</v>
      </c>
      <c r="I32" s="218">
        <v>22</v>
      </c>
      <c r="J32" s="184"/>
      <c r="K32" s="184"/>
      <c r="L32" s="184"/>
      <c r="M32" s="212">
        <v>21</v>
      </c>
      <c r="N32" s="218">
        <v>12</v>
      </c>
      <c r="O32" s="184">
        <v>12</v>
      </c>
      <c r="P32" s="184"/>
      <c r="Q32" s="184">
        <v>13</v>
      </c>
      <c r="R32" s="184"/>
      <c r="S32" s="184"/>
      <c r="T32" s="184">
        <v>9</v>
      </c>
      <c r="U32" s="287">
        <v>13</v>
      </c>
      <c r="V32" s="229">
        <f t="shared" si="0"/>
        <v>59</v>
      </c>
      <c r="W32" s="223"/>
      <c r="X32" s="184"/>
      <c r="Y32" s="184">
        <v>13</v>
      </c>
      <c r="Z32" s="184">
        <v>10</v>
      </c>
      <c r="AA32" s="184"/>
      <c r="AB32" s="184"/>
      <c r="AC32" s="184"/>
      <c r="AD32" s="229">
        <f t="shared" si="11"/>
        <v>125</v>
      </c>
      <c r="AE32" s="269"/>
      <c r="AF32" s="185"/>
      <c r="AG32" s="229">
        <f t="shared" si="5"/>
        <v>0</v>
      </c>
      <c r="AH32" s="281">
        <v>17</v>
      </c>
      <c r="AI32" s="1"/>
      <c r="AJ32" s="1"/>
      <c r="AK32" s="1"/>
      <c r="AL32" s="1">
        <v>11</v>
      </c>
      <c r="AM32" s="1">
        <v>2</v>
      </c>
      <c r="AN32" s="1">
        <v>1</v>
      </c>
      <c r="AO32" s="1"/>
      <c r="AP32" s="1">
        <v>4</v>
      </c>
      <c r="AQ32" s="1"/>
      <c r="AR32" s="1"/>
      <c r="AS32" s="1"/>
      <c r="AT32" s="229">
        <f t="shared" si="6"/>
        <v>35</v>
      </c>
    </row>
    <row r="33" spans="1:46">
      <c r="A33" s="502"/>
      <c r="B33" s="503"/>
      <c r="C33" s="232" t="str">
        <f t="shared" ref="C33" si="31">IF(TRIM(C32)="","",$C$75)</f>
        <v>매출</v>
      </c>
      <c r="D33" s="237"/>
      <c r="E33" s="224"/>
      <c r="F33" s="186"/>
      <c r="G33" s="186"/>
      <c r="H33" s="230">
        <f t="shared" si="2"/>
        <v>0</v>
      </c>
      <c r="I33" s="218">
        <v>893250</v>
      </c>
      <c r="J33" s="184"/>
      <c r="K33" s="184"/>
      <c r="L33" s="184"/>
      <c r="M33" s="212">
        <v>148260</v>
      </c>
      <c r="N33" s="217">
        <v>860760</v>
      </c>
      <c r="O33" s="187">
        <v>1700760</v>
      </c>
      <c r="P33" s="187"/>
      <c r="Q33" s="187">
        <v>491140</v>
      </c>
      <c r="R33" s="187"/>
      <c r="S33" s="187"/>
      <c r="T33" s="187">
        <v>903870</v>
      </c>
      <c r="U33" s="288">
        <v>174200</v>
      </c>
      <c r="V33" s="263">
        <f t="shared" si="0"/>
        <v>4130730</v>
      </c>
      <c r="W33" s="223"/>
      <c r="X33" s="184"/>
      <c r="Y33" s="184">
        <v>665000</v>
      </c>
      <c r="Z33" s="184">
        <v>1150000</v>
      </c>
      <c r="AA33" s="184"/>
      <c r="AB33" s="184"/>
      <c r="AC33" s="184"/>
      <c r="AD33" s="230">
        <f t="shared" si="11"/>
        <v>6987240</v>
      </c>
      <c r="AE33" s="268"/>
      <c r="AF33" s="188"/>
      <c r="AG33" s="230">
        <f t="shared" si="5"/>
        <v>0</v>
      </c>
      <c r="AH33" s="280">
        <v>590230</v>
      </c>
      <c r="AI33" s="194"/>
      <c r="AJ33" s="366"/>
      <c r="AK33" s="194"/>
      <c r="AL33" s="195">
        <v>77660</v>
      </c>
      <c r="AM33" s="194">
        <v>91420</v>
      </c>
      <c r="AN33" s="366">
        <v>46170</v>
      </c>
      <c r="AO33" s="1"/>
      <c r="AP33" s="366">
        <v>242320</v>
      </c>
      <c r="AQ33" s="1"/>
      <c r="AR33" s="1"/>
      <c r="AS33" s="1"/>
      <c r="AT33" s="230">
        <f t="shared" si="6"/>
        <v>1047800</v>
      </c>
    </row>
    <row r="34" spans="1:46">
      <c r="A34" s="502">
        <v>43146</v>
      </c>
      <c r="B34" s="505" t="s">
        <v>118</v>
      </c>
      <c r="C34" s="232" t="str">
        <f>IF(TRIM(A34)="","",$C$74)</f>
        <v>인원</v>
      </c>
      <c r="D34" s="237"/>
      <c r="E34" s="218"/>
      <c r="F34" s="184"/>
      <c r="G34" s="184"/>
      <c r="H34" s="229">
        <f t="shared" si="2"/>
        <v>0</v>
      </c>
      <c r="I34" s="218"/>
      <c r="J34" s="184"/>
      <c r="K34" s="184"/>
      <c r="L34" s="184"/>
      <c r="M34" s="212"/>
      <c r="N34" s="218"/>
      <c r="O34" s="184"/>
      <c r="P34" s="184"/>
      <c r="Q34" s="184"/>
      <c r="R34" s="184"/>
      <c r="S34" s="184"/>
      <c r="T34" s="184"/>
      <c r="U34" s="184"/>
      <c r="V34" s="229">
        <f t="shared" si="0"/>
        <v>0</v>
      </c>
      <c r="W34" s="223"/>
      <c r="X34" s="184"/>
      <c r="Y34" s="184"/>
      <c r="Z34" s="184"/>
      <c r="AA34" s="184"/>
      <c r="AB34" s="184"/>
      <c r="AC34" s="184"/>
      <c r="AD34" s="229">
        <f t="shared" si="11"/>
        <v>0</v>
      </c>
      <c r="AE34" s="269"/>
      <c r="AF34" s="185"/>
      <c r="AG34" s="229">
        <f t="shared" si="5"/>
        <v>0</v>
      </c>
      <c r="AH34" s="277"/>
      <c r="AI34" s="192"/>
      <c r="AJ34" s="193"/>
      <c r="AK34" s="192"/>
      <c r="AL34" s="192"/>
      <c r="AM34" s="192"/>
      <c r="AN34" s="192"/>
      <c r="AO34" s="192"/>
      <c r="AP34" s="192"/>
      <c r="AQ34" s="192"/>
      <c r="AR34" s="192"/>
      <c r="AS34" s="192"/>
      <c r="AT34" s="229">
        <f t="shared" si="6"/>
        <v>0</v>
      </c>
    </row>
    <row r="35" spans="1:46">
      <c r="A35" s="502"/>
      <c r="B35" s="507"/>
      <c r="C35" s="232" t="str">
        <f>IF(TRIM(C34)="","",$C$75)</f>
        <v>매출</v>
      </c>
      <c r="D35" s="237"/>
      <c r="E35" s="224"/>
      <c r="F35" s="186"/>
      <c r="G35" s="186"/>
      <c r="H35" s="230">
        <f t="shared" si="2"/>
        <v>0</v>
      </c>
      <c r="I35" s="218"/>
      <c r="J35" s="184"/>
      <c r="K35" s="184"/>
      <c r="L35" s="184"/>
      <c r="M35" s="212"/>
      <c r="N35" s="217"/>
      <c r="O35" s="187"/>
      <c r="P35" s="187"/>
      <c r="Q35" s="187"/>
      <c r="R35" s="187"/>
      <c r="S35" s="187"/>
      <c r="T35" s="187"/>
      <c r="U35" s="187"/>
      <c r="V35" s="263">
        <f t="shared" si="0"/>
        <v>0</v>
      </c>
      <c r="W35" s="223"/>
      <c r="X35" s="184"/>
      <c r="Y35" s="184"/>
      <c r="Z35" s="184"/>
      <c r="AA35" s="184"/>
      <c r="AB35" s="184"/>
      <c r="AC35" s="184"/>
      <c r="AD35" s="230">
        <f t="shared" si="11"/>
        <v>0</v>
      </c>
      <c r="AE35" s="268"/>
      <c r="AF35" s="188"/>
      <c r="AG35" s="230">
        <f t="shared" si="5"/>
        <v>0</v>
      </c>
      <c r="AH35" s="278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230">
        <f t="shared" si="6"/>
        <v>0</v>
      </c>
    </row>
    <row r="36" spans="1:46">
      <c r="A36" s="506">
        <v>43147</v>
      </c>
      <c r="B36" s="505" t="s">
        <v>113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/>
      <c r="J36" s="184"/>
      <c r="K36" s="184"/>
      <c r="L36" s="184"/>
      <c r="M36" s="212"/>
      <c r="N36" s="217"/>
      <c r="O36" s="187"/>
      <c r="P36" s="187"/>
      <c r="Q36" s="187"/>
      <c r="R36" s="187"/>
      <c r="S36" s="187"/>
      <c r="T36" s="187"/>
      <c r="U36" s="187"/>
      <c r="V36" s="263"/>
      <c r="W36" s="223"/>
      <c r="X36" s="184"/>
      <c r="Y36" s="184"/>
      <c r="Z36" s="184"/>
      <c r="AA36" s="184"/>
      <c r="AB36" s="184"/>
      <c r="AC36" s="184"/>
      <c r="AD36" s="360"/>
      <c r="AE36" s="268"/>
      <c r="AF36" s="188"/>
      <c r="AG36" s="360"/>
      <c r="AH36" s="278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360"/>
    </row>
    <row r="37" spans="1:46">
      <c r="A37" s="502"/>
      <c r="B37" s="507"/>
      <c r="C37" s="232" t="str">
        <f>IF(TRIM(C36)="","",$C$75)</f>
        <v>매출</v>
      </c>
      <c r="D37" s="237"/>
      <c r="E37" s="224"/>
      <c r="F37" s="186"/>
      <c r="G37" s="186"/>
      <c r="H37" s="360"/>
      <c r="I37" s="218"/>
      <c r="J37" s="184"/>
      <c r="K37" s="184"/>
      <c r="L37" s="184"/>
      <c r="M37" s="212"/>
      <c r="N37" s="217"/>
      <c r="O37" s="187"/>
      <c r="P37" s="187"/>
      <c r="Q37" s="187"/>
      <c r="R37" s="187"/>
      <c r="S37" s="187"/>
      <c r="T37" s="187"/>
      <c r="U37" s="187"/>
      <c r="V37" s="263"/>
      <c r="W37" s="223"/>
      <c r="X37" s="184"/>
      <c r="Y37" s="184"/>
      <c r="Z37" s="184"/>
      <c r="AA37" s="184"/>
      <c r="AB37" s="184"/>
      <c r="AC37" s="184"/>
      <c r="AD37" s="360"/>
      <c r="AE37" s="268"/>
      <c r="AF37" s="188"/>
      <c r="AG37" s="360"/>
      <c r="AH37" s="278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360"/>
    </row>
    <row r="38" spans="1:46">
      <c r="A38" s="502">
        <v>43148</v>
      </c>
      <c r="B38" s="503" t="str">
        <f t="shared" ref="B38" si="32">IF(TRIM(A38)="","","(" &amp; MID("일월화수목금토",WEEKDAY(A38),1) &amp; ")")</f>
        <v>(토)</v>
      </c>
      <c r="C38" s="232" t="str">
        <f t="shared" ref="C38" si="33">IF(TRIM(A38)="","",$C$74)</f>
        <v>인원</v>
      </c>
      <c r="D38" s="237"/>
      <c r="E38" s="218"/>
      <c r="F38" s="184"/>
      <c r="G38" s="184"/>
      <c r="H38" s="229">
        <f t="shared" si="2"/>
        <v>0</v>
      </c>
      <c r="I38" s="218"/>
      <c r="J38" s="184"/>
      <c r="K38" s="184"/>
      <c r="L38" s="184"/>
      <c r="M38" s="212"/>
      <c r="N38" s="218"/>
      <c r="O38" s="184"/>
      <c r="P38" s="184"/>
      <c r="Q38" s="184"/>
      <c r="R38" s="184"/>
      <c r="S38" s="184"/>
      <c r="T38" s="184"/>
      <c r="U38" s="184"/>
      <c r="V38" s="229">
        <f t="shared" si="0"/>
        <v>0</v>
      </c>
      <c r="W38" s="223"/>
      <c r="X38" s="184"/>
      <c r="Y38" s="184"/>
      <c r="Z38" s="184"/>
      <c r="AA38" s="184"/>
      <c r="AB38" s="184"/>
      <c r="AC38" s="184"/>
      <c r="AD38" s="229">
        <f t="shared" si="11"/>
        <v>0</v>
      </c>
      <c r="AE38" s="269"/>
      <c r="AF38" s="185"/>
      <c r="AG38" s="229">
        <f t="shared" si="5"/>
        <v>0</v>
      </c>
      <c r="AH38" s="28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229">
        <f t="shared" si="6"/>
        <v>0</v>
      </c>
    </row>
    <row r="39" spans="1:46">
      <c r="A39" s="502"/>
      <c r="B39" s="503"/>
      <c r="C39" s="232" t="str">
        <f t="shared" ref="C39" si="34">IF(TRIM(C38)="","",$C$75)</f>
        <v>매출</v>
      </c>
      <c r="D39" s="237"/>
      <c r="E39" s="224"/>
      <c r="F39" s="186"/>
      <c r="G39" s="186"/>
      <c r="H39" s="230">
        <f t="shared" si="2"/>
        <v>0</v>
      </c>
      <c r="I39" s="218"/>
      <c r="J39" s="184"/>
      <c r="K39" s="184"/>
      <c r="L39" s="184"/>
      <c r="M39" s="212"/>
      <c r="N39" s="217"/>
      <c r="O39" s="187"/>
      <c r="P39" s="187"/>
      <c r="Q39" s="187"/>
      <c r="R39" s="187"/>
      <c r="S39" s="187"/>
      <c r="T39" s="187"/>
      <c r="U39" s="187"/>
      <c r="V39" s="263">
        <f t="shared" si="0"/>
        <v>0</v>
      </c>
      <c r="W39" s="223"/>
      <c r="X39" s="184"/>
      <c r="Y39" s="184"/>
      <c r="Z39" s="184"/>
      <c r="AA39" s="184"/>
      <c r="AB39" s="184"/>
      <c r="AC39" s="184"/>
      <c r="AD39" s="230">
        <f t="shared" si="11"/>
        <v>0</v>
      </c>
      <c r="AE39" s="268"/>
      <c r="AF39" s="188"/>
      <c r="AG39" s="230">
        <f t="shared" si="5"/>
        <v>0</v>
      </c>
      <c r="AH39" s="280"/>
      <c r="AI39" s="194"/>
      <c r="AJ39" s="1"/>
      <c r="AK39" s="194"/>
      <c r="AL39" s="195"/>
      <c r="AM39" s="1"/>
      <c r="AN39" s="1"/>
      <c r="AO39" s="1"/>
      <c r="AP39" s="1"/>
      <c r="AQ39" s="1"/>
      <c r="AR39" s="1"/>
      <c r="AS39" s="1"/>
      <c r="AT39" s="230">
        <f t="shared" si="6"/>
        <v>0</v>
      </c>
    </row>
    <row r="40" spans="1:46">
      <c r="A40" s="502">
        <v>43149</v>
      </c>
      <c r="B40" s="503" t="str">
        <f t="shared" ref="B40" si="35">IF(TRIM(A40)="","","(" &amp; MID("일월화수목금토",WEEKDAY(A40),1) &amp; ")")</f>
        <v>(일)</v>
      </c>
      <c r="C40" s="232" t="str">
        <f>IF(TRIM(A40)="","",$C$74)</f>
        <v>인원</v>
      </c>
      <c r="D40" s="237"/>
      <c r="E40" s="218"/>
      <c r="F40" s="184"/>
      <c r="G40" s="184"/>
      <c r="H40" s="229">
        <f t="shared" si="2"/>
        <v>0</v>
      </c>
      <c r="I40" s="218"/>
      <c r="J40" s="184"/>
      <c r="K40" s="184"/>
      <c r="L40" s="184"/>
      <c r="M40" s="212"/>
      <c r="N40" s="218"/>
      <c r="O40" s="184"/>
      <c r="P40" s="184"/>
      <c r="Q40" s="184"/>
      <c r="R40" s="184"/>
      <c r="S40" s="184"/>
      <c r="T40" s="184"/>
      <c r="U40" s="184"/>
      <c r="V40" s="229">
        <f t="shared" si="0"/>
        <v>0</v>
      </c>
      <c r="W40" s="223"/>
      <c r="X40" s="184"/>
      <c r="Y40" s="184"/>
      <c r="Z40" s="184"/>
      <c r="AA40" s="184"/>
      <c r="AB40" s="184"/>
      <c r="AC40" s="184"/>
      <c r="AD40" s="229">
        <f t="shared" si="11"/>
        <v>0</v>
      </c>
      <c r="AE40" s="269"/>
      <c r="AF40" s="185"/>
      <c r="AG40" s="229">
        <f t="shared" si="5"/>
        <v>0</v>
      </c>
      <c r="AH40" s="28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229">
        <f t="shared" si="6"/>
        <v>0</v>
      </c>
    </row>
    <row r="41" spans="1:46">
      <c r="A41" s="502"/>
      <c r="B41" s="503"/>
      <c r="C41" s="232" t="str">
        <f t="shared" ref="C41" si="36">IF(TRIM(C40)="","",$C$75)</f>
        <v>매출</v>
      </c>
      <c r="D41" s="237"/>
      <c r="E41" s="224"/>
      <c r="F41" s="186"/>
      <c r="G41" s="186"/>
      <c r="H41" s="230">
        <f t="shared" si="2"/>
        <v>0</v>
      </c>
      <c r="I41" s="218"/>
      <c r="J41" s="184"/>
      <c r="K41" s="184"/>
      <c r="L41" s="184"/>
      <c r="M41" s="212"/>
      <c r="N41" s="217"/>
      <c r="O41" s="187"/>
      <c r="P41" s="187"/>
      <c r="Q41" s="187"/>
      <c r="R41" s="187"/>
      <c r="S41" s="187"/>
      <c r="T41" s="187"/>
      <c r="U41" s="187"/>
      <c r="V41" s="263">
        <f t="shared" si="0"/>
        <v>0</v>
      </c>
      <c r="W41" s="223"/>
      <c r="X41" s="184"/>
      <c r="Y41" s="184"/>
      <c r="Z41" s="184"/>
      <c r="AA41" s="184"/>
      <c r="AB41" s="184"/>
      <c r="AC41" s="184"/>
      <c r="AD41" s="230">
        <f t="shared" si="11"/>
        <v>0</v>
      </c>
      <c r="AE41" s="268"/>
      <c r="AF41" s="188"/>
      <c r="AG41" s="230">
        <f t="shared" si="5"/>
        <v>0</v>
      </c>
      <c r="AH41" s="280"/>
      <c r="AI41" s="194"/>
      <c r="AJ41" s="195"/>
      <c r="AK41" s="194"/>
      <c r="AL41" s="195"/>
      <c r="AM41" s="195"/>
      <c r="AN41" s="195"/>
      <c r="AO41" s="1"/>
      <c r="AP41" s="195"/>
      <c r="AQ41" s="1"/>
      <c r="AR41" s="1"/>
      <c r="AS41" s="1"/>
      <c r="AT41" s="230">
        <f t="shared" si="6"/>
        <v>0</v>
      </c>
    </row>
    <row r="42" spans="1:46">
      <c r="A42" s="506">
        <v>43150</v>
      </c>
      <c r="B42" s="503" t="str">
        <f t="shared" ref="B42" si="37">IF(TRIM(A42)="","","(" &amp; MID("일월화수목금토",WEEKDAY(A42),1) &amp; ")")</f>
        <v>(월)</v>
      </c>
      <c r="C42" s="232" t="str">
        <f t="shared" ref="C42" si="38">IF(TRIM(A42)="","",$C$74)</f>
        <v>인원</v>
      </c>
      <c r="D42" s="237"/>
      <c r="E42" s="218"/>
      <c r="F42" s="184"/>
      <c r="G42" s="184"/>
      <c r="H42" s="229">
        <f t="shared" si="2"/>
        <v>0</v>
      </c>
      <c r="I42" s="218">
        <v>11</v>
      </c>
      <c r="J42" s="184"/>
      <c r="K42" s="184"/>
      <c r="L42" s="184"/>
      <c r="M42" s="212">
        <v>9</v>
      </c>
      <c r="N42" s="218"/>
      <c r="O42" s="184">
        <v>5</v>
      </c>
      <c r="P42" s="184"/>
      <c r="Q42" s="184">
        <v>11</v>
      </c>
      <c r="R42" s="184"/>
      <c r="S42" s="184"/>
      <c r="T42" s="184"/>
      <c r="U42" s="184">
        <v>10</v>
      </c>
      <c r="V42" s="229">
        <f t="shared" si="0"/>
        <v>26</v>
      </c>
      <c r="W42" s="223">
        <v>3</v>
      </c>
      <c r="X42" s="184"/>
      <c r="Y42" s="184">
        <v>32</v>
      </c>
      <c r="Z42" s="184">
        <v>4</v>
      </c>
      <c r="AA42" s="184"/>
      <c r="AB42" s="184"/>
      <c r="AC42" s="184"/>
      <c r="AD42" s="229">
        <f t="shared" si="11"/>
        <v>85</v>
      </c>
      <c r="AE42" s="269"/>
      <c r="AF42" s="185"/>
      <c r="AG42" s="229">
        <f t="shared" si="5"/>
        <v>0</v>
      </c>
      <c r="AH42" s="281">
        <v>10</v>
      </c>
      <c r="AI42" s="1"/>
      <c r="AJ42" s="1"/>
      <c r="AK42" s="1"/>
      <c r="AL42" s="1">
        <v>4</v>
      </c>
      <c r="AM42" s="1"/>
      <c r="AN42" s="1">
        <v>2</v>
      </c>
      <c r="AO42" s="1">
        <v>1</v>
      </c>
      <c r="AP42" s="1">
        <v>4</v>
      </c>
      <c r="AQ42" s="1"/>
      <c r="AR42" s="1"/>
      <c r="AS42" s="1"/>
      <c r="AT42" s="229">
        <f t="shared" si="6"/>
        <v>21</v>
      </c>
    </row>
    <row r="43" spans="1:46">
      <c r="A43" s="502"/>
      <c r="B43" s="503"/>
      <c r="C43" s="232" t="str">
        <f t="shared" ref="C43" si="39">IF(TRIM(C42)="","",$C$75)</f>
        <v>매출</v>
      </c>
      <c r="D43" s="237"/>
      <c r="E43" s="224"/>
      <c r="F43" s="186"/>
      <c r="G43" s="186"/>
      <c r="H43" s="230">
        <f t="shared" si="2"/>
        <v>0</v>
      </c>
      <c r="I43" s="218">
        <v>486400</v>
      </c>
      <c r="J43" s="184"/>
      <c r="K43" s="184"/>
      <c r="L43" s="184"/>
      <c r="M43" s="212">
        <v>63540</v>
      </c>
      <c r="N43" s="217"/>
      <c r="O43" s="187">
        <v>708650</v>
      </c>
      <c r="P43" s="187"/>
      <c r="Q43" s="187">
        <v>415580</v>
      </c>
      <c r="R43" s="187"/>
      <c r="S43" s="187"/>
      <c r="T43" s="187"/>
      <c r="U43" s="187">
        <v>134000</v>
      </c>
      <c r="V43" s="263">
        <f t="shared" si="0"/>
        <v>1258230</v>
      </c>
      <c r="W43" s="223">
        <v>90160</v>
      </c>
      <c r="X43" s="184"/>
      <c r="Y43" s="184">
        <v>1797000</v>
      </c>
      <c r="Z43" s="184">
        <v>430000</v>
      </c>
      <c r="AA43" s="184"/>
      <c r="AB43" s="184"/>
      <c r="AC43" s="184"/>
      <c r="AD43" s="230">
        <f t="shared" si="11"/>
        <v>4125330</v>
      </c>
      <c r="AE43" s="268"/>
      <c r="AF43" s="188"/>
      <c r="AG43" s="230">
        <f t="shared" si="5"/>
        <v>0</v>
      </c>
      <c r="AH43" s="280">
        <v>508710</v>
      </c>
      <c r="AI43" s="194"/>
      <c r="AJ43" s="1"/>
      <c r="AK43" s="194"/>
      <c r="AL43" s="195">
        <v>28240</v>
      </c>
      <c r="AM43" s="1"/>
      <c r="AN43" s="1">
        <v>93880</v>
      </c>
      <c r="AO43" s="1"/>
      <c r="AP43" s="194">
        <v>517380</v>
      </c>
      <c r="AQ43" s="1"/>
      <c r="AR43" s="1"/>
      <c r="AS43" s="1"/>
      <c r="AT43" s="230">
        <f t="shared" si="6"/>
        <v>1148210</v>
      </c>
    </row>
    <row r="44" spans="1:46">
      <c r="A44" s="502">
        <v>43151</v>
      </c>
      <c r="B44" s="503" t="str">
        <f t="shared" ref="B44" si="40">IF(TRIM(A44)="","","(" &amp; MID("일월화수목금토",WEEKDAY(A44),1) &amp; ")")</f>
        <v>(화)</v>
      </c>
      <c r="C44" s="232" t="str">
        <f t="shared" ref="C44" si="41">IF(TRIM(A44)="","",$C$74)</f>
        <v>인원</v>
      </c>
      <c r="D44" s="237"/>
      <c r="E44" s="218"/>
      <c r="F44" s="184"/>
      <c r="G44" s="184">
        <v>4</v>
      </c>
      <c r="H44" s="229">
        <f t="shared" si="2"/>
        <v>4</v>
      </c>
      <c r="I44" s="218">
        <v>36</v>
      </c>
      <c r="J44" s="184"/>
      <c r="K44" s="184"/>
      <c r="L44" s="184"/>
      <c r="M44" s="212">
        <v>35</v>
      </c>
      <c r="N44" s="218">
        <v>18</v>
      </c>
      <c r="O44" s="184">
        <v>15</v>
      </c>
      <c r="P44" s="184"/>
      <c r="Q44" s="184">
        <v>22</v>
      </c>
      <c r="R44" s="184"/>
      <c r="S44" s="184"/>
      <c r="T44" s="184">
        <v>7</v>
      </c>
      <c r="U44" s="184">
        <v>20</v>
      </c>
      <c r="V44" s="229">
        <f t="shared" si="0"/>
        <v>82</v>
      </c>
      <c r="W44" s="223">
        <v>11</v>
      </c>
      <c r="X44" s="184"/>
      <c r="Y44" s="184">
        <v>13</v>
      </c>
      <c r="Z44" s="184">
        <v>16</v>
      </c>
      <c r="AA44" s="184"/>
      <c r="AB44" s="184"/>
      <c r="AC44" s="184"/>
      <c r="AD44" s="229">
        <f t="shared" si="11"/>
        <v>193</v>
      </c>
      <c r="AE44" s="269"/>
      <c r="AF44" s="185"/>
      <c r="AG44" s="229">
        <f t="shared" si="5"/>
        <v>0</v>
      </c>
      <c r="AH44" s="281">
        <v>21</v>
      </c>
      <c r="AI44" s="1"/>
      <c r="AJ44" s="1"/>
      <c r="AK44" s="1"/>
      <c r="AL44" s="1">
        <v>11</v>
      </c>
      <c r="AM44" s="1"/>
      <c r="AN44" s="1"/>
      <c r="AO44" s="1"/>
      <c r="AP44" s="1">
        <v>6</v>
      </c>
      <c r="AQ44" s="1"/>
      <c r="AR44" s="1"/>
      <c r="AS44" s="1"/>
      <c r="AT44" s="229">
        <f t="shared" si="6"/>
        <v>38</v>
      </c>
    </row>
    <row r="45" spans="1:46">
      <c r="A45" s="502"/>
      <c r="B45" s="503"/>
      <c r="C45" s="232" t="str">
        <f t="shared" ref="C45" si="42">IF(TRIM(C44)="","",$C$75)</f>
        <v>매출</v>
      </c>
      <c r="D45" s="237"/>
      <c r="E45" s="224"/>
      <c r="F45" s="186"/>
      <c r="G45" s="186">
        <v>1494440</v>
      </c>
      <c r="H45" s="230">
        <f t="shared" si="2"/>
        <v>1494440</v>
      </c>
      <c r="I45" s="218">
        <v>1714710</v>
      </c>
      <c r="J45" s="184"/>
      <c r="K45" s="184"/>
      <c r="L45" s="184"/>
      <c r="M45" s="212">
        <v>247100</v>
      </c>
      <c r="N45" s="217">
        <v>1291140</v>
      </c>
      <c r="O45" s="187">
        <v>2125950</v>
      </c>
      <c r="P45" s="187"/>
      <c r="Q45" s="187">
        <v>831160</v>
      </c>
      <c r="R45" s="187"/>
      <c r="S45" s="187"/>
      <c r="T45" s="187">
        <v>703010</v>
      </c>
      <c r="U45" s="187">
        <v>281400</v>
      </c>
      <c r="V45" s="263">
        <f t="shared" si="0"/>
        <v>5232660</v>
      </c>
      <c r="W45" s="223">
        <v>310160</v>
      </c>
      <c r="X45" s="184"/>
      <c r="Y45" s="184">
        <v>1120000</v>
      </c>
      <c r="Z45" s="184">
        <v>1620000</v>
      </c>
      <c r="AA45" s="184"/>
      <c r="AB45" s="184"/>
      <c r="AC45" s="184"/>
      <c r="AD45" s="230">
        <f t="shared" si="11"/>
        <v>10244630</v>
      </c>
      <c r="AE45" s="268"/>
      <c r="AF45" s="188"/>
      <c r="AG45" s="230">
        <f t="shared" si="5"/>
        <v>0</v>
      </c>
      <c r="AH45" s="280">
        <v>954110</v>
      </c>
      <c r="AI45" s="194"/>
      <c r="AJ45" s="194"/>
      <c r="AK45" s="194"/>
      <c r="AL45" s="194">
        <v>77660</v>
      </c>
      <c r="AM45" s="1"/>
      <c r="AN45" s="1"/>
      <c r="AO45" s="1"/>
      <c r="AP45" s="1">
        <v>263280</v>
      </c>
      <c r="AQ45" s="1"/>
      <c r="AR45" s="1"/>
      <c r="AS45" s="1"/>
      <c r="AT45" s="230">
        <f t="shared" si="6"/>
        <v>1295050</v>
      </c>
    </row>
    <row r="46" spans="1:46">
      <c r="A46" s="506">
        <v>43152</v>
      </c>
      <c r="B46" s="503" t="str">
        <f t="shared" ref="B46" si="43">IF(TRIM(A46)="","","(" &amp; MID("일월화수목금토",WEEKDAY(A46),1) &amp; ")")</f>
        <v>(수)</v>
      </c>
      <c r="C46" s="232" t="str">
        <f>IF(TRIM(A46)="","",$C$74)</f>
        <v>인원</v>
      </c>
      <c r="D46" s="237"/>
      <c r="E46" s="218"/>
      <c r="F46" s="184"/>
      <c r="G46" s="184"/>
      <c r="H46" s="229">
        <f t="shared" si="2"/>
        <v>0</v>
      </c>
      <c r="I46" s="218">
        <v>42</v>
      </c>
      <c r="J46" s="184"/>
      <c r="K46" s="184"/>
      <c r="L46" s="184"/>
      <c r="M46" s="212">
        <v>40</v>
      </c>
      <c r="N46" s="218">
        <v>20</v>
      </c>
      <c r="O46" s="184">
        <v>16</v>
      </c>
      <c r="P46" s="184"/>
      <c r="Q46" s="184">
        <v>27</v>
      </c>
      <c r="R46" s="184"/>
      <c r="S46" s="184">
        <v>1</v>
      </c>
      <c r="T46" s="184">
        <v>5</v>
      </c>
      <c r="U46" s="184">
        <v>28</v>
      </c>
      <c r="V46" s="229">
        <f t="shared" si="0"/>
        <v>97</v>
      </c>
      <c r="W46" s="223">
        <v>5</v>
      </c>
      <c r="X46" s="184">
        <v>1</v>
      </c>
      <c r="Y46" s="184">
        <v>14</v>
      </c>
      <c r="Z46" s="184">
        <v>22</v>
      </c>
      <c r="AA46" s="184"/>
      <c r="AB46" s="184"/>
      <c r="AC46" s="184"/>
      <c r="AD46" s="229">
        <f t="shared" si="11"/>
        <v>221</v>
      </c>
      <c r="AE46" s="269"/>
      <c r="AF46" s="185"/>
      <c r="AG46" s="229">
        <f t="shared" si="5"/>
        <v>0</v>
      </c>
      <c r="AH46" s="280">
        <v>18</v>
      </c>
      <c r="AI46" s="1"/>
      <c r="AJ46" s="1"/>
      <c r="AK46" s="1"/>
      <c r="AL46" s="1">
        <v>13</v>
      </c>
      <c r="AM46" s="1">
        <v>1</v>
      </c>
      <c r="AN46" s="1"/>
      <c r="AO46" s="1"/>
      <c r="AP46" s="1">
        <v>6</v>
      </c>
      <c r="AQ46" s="1"/>
      <c r="AR46" s="1"/>
      <c r="AS46" s="1"/>
      <c r="AT46" s="229">
        <f t="shared" si="6"/>
        <v>38</v>
      </c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>
        <f t="shared" si="2"/>
        <v>0</v>
      </c>
      <c r="I47" s="218">
        <v>2026120</v>
      </c>
      <c r="J47" s="184"/>
      <c r="K47" s="184"/>
      <c r="L47" s="184"/>
      <c r="M47" s="212">
        <v>285400</v>
      </c>
      <c r="N47" s="217">
        <v>1434600</v>
      </c>
      <c r="O47" s="187">
        <v>2267680</v>
      </c>
      <c r="P47" s="187"/>
      <c r="Q47" s="187">
        <v>1020060</v>
      </c>
      <c r="R47" s="187"/>
      <c r="S47" s="187">
        <v>103780</v>
      </c>
      <c r="T47" s="187">
        <v>502150</v>
      </c>
      <c r="U47" s="187">
        <v>375200</v>
      </c>
      <c r="V47" s="263">
        <f t="shared" si="0"/>
        <v>5703470</v>
      </c>
      <c r="W47" s="223">
        <v>175800</v>
      </c>
      <c r="X47" s="184">
        <v>140000</v>
      </c>
      <c r="Y47" s="184">
        <v>953000</v>
      </c>
      <c r="Z47" s="184">
        <v>2310000</v>
      </c>
      <c r="AA47" s="184"/>
      <c r="AB47" s="184"/>
      <c r="AC47" s="184"/>
      <c r="AD47" s="230">
        <f t="shared" si="11"/>
        <v>11593790</v>
      </c>
      <c r="AE47" s="268"/>
      <c r="AF47" s="188"/>
      <c r="AG47" s="230">
        <f t="shared" si="5"/>
        <v>0</v>
      </c>
      <c r="AH47" s="280">
        <v>715020</v>
      </c>
      <c r="AI47" s="194"/>
      <c r="AJ47" s="1"/>
      <c r="AK47" s="194"/>
      <c r="AL47" s="195">
        <v>91780</v>
      </c>
      <c r="AM47" s="1">
        <v>45710</v>
      </c>
      <c r="AN47" s="1"/>
      <c r="AO47" s="1"/>
      <c r="AP47" s="1">
        <v>343980</v>
      </c>
      <c r="AQ47" s="1"/>
      <c r="AR47" s="1"/>
      <c r="AS47" s="1"/>
      <c r="AT47" s="230">
        <f t="shared" si="6"/>
        <v>1196490</v>
      </c>
    </row>
    <row r="48" spans="1:46">
      <c r="A48" s="502">
        <v>43153</v>
      </c>
      <c r="B48" s="505" t="s">
        <v>140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>
        <v>21</v>
      </c>
      <c r="J48" s="184"/>
      <c r="K48" s="184"/>
      <c r="L48" s="184"/>
      <c r="M48" s="212">
        <v>17</v>
      </c>
      <c r="N48" s="217">
        <v>10</v>
      </c>
      <c r="O48" s="187">
        <v>11</v>
      </c>
      <c r="P48" s="187"/>
      <c r="Q48" s="187">
        <v>16</v>
      </c>
      <c r="R48" s="187"/>
      <c r="S48" s="187"/>
      <c r="T48" s="187">
        <v>7</v>
      </c>
      <c r="U48" s="187">
        <v>22</v>
      </c>
      <c r="V48" s="263">
        <f t="shared" si="0"/>
        <v>66</v>
      </c>
      <c r="W48" s="223">
        <v>2</v>
      </c>
      <c r="X48" s="184"/>
      <c r="Y48" s="184">
        <v>12</v>
      </c>
      <c r="Z48" s="184">
        <v>10</v>
      </c>
      <c r="AA48" s="184"/>
      <c r="AB48" s="184"/>
      <c r="AC48" s="184"/>
      <c r="AD48" s="360"/>
      <c r="AE48" s="268"/>
      <c r="AF48" s="188"/>
      <c r="AG48" s="360"/>
      <c r="AH48" s="280">
        <v>17</v>
      </c>
      <c r="AI48" s="194"/>
      <c r="AJ48" s="1"/>
      <c r="AK48" s="194"/>
      <c r="AL48" s="195">
        <v>5</v>
      </c>
      <c r="AM48" s="1">
        <v>1</v>
      </c>
      <c r="AN48" s="1"/>
      <c r="AO48" s="1"/>
      <c r="AP48" s="1">
        <v>5</v>
      </c>
      <c r="AQ48" s="1"/>
      <c r="AR48" s="1"/>
      <c r="AS48" s="1"/>
      <c r="AT48" s="360">
        <f t="shared" si="6"/>
        <v>28</v>
      </c>
    </row>
    <row r="49" spans="1:46">
      <c r="A49" s="502"/>
      <c r="B49" s="507"/>
      <c r="C49" s="232" t="str">
        <f>IF(TRIM(C48)="","",$C$75)</f>
        <v>매출</v>
      </c>
      <c r="D49" s="237"/>
      <c r="E49" s="224"/>
      <c r="F49" s="186"/>
      <c r="G49" s="186"/>
      <c r="H49" s="360"/>
      <c r="I49" s="218">
        <v>998330</v>
      </c>
      <c r="J49" s="184"/>
      <c r="K49" s="184"/>
      <c r="L49" s="184"/>
      <c r="M49" s="212">
        <v>120020</v>
      </c>
      <c r="N49" s="217">
        <v>717300</v>
      </c>
      <c r="O49" s="187">
        <v>1559030</v>
      </c>
      <c r="P49" s="187"/>
      <c r="Q49" s="187">
        <v>604480</v>
      </c>
      <c r="R49" s="187"/>
      <c r="S49" s="187"/>
      <c r="T49" s="187">
        <v>703010</v>
      </c>
      <c r="U49" s="187">
        <v>187600</v>
      </c>
      <c r="V49" s="263">
        <f t="shared" si="0"/>
        <v>3771420</v>
      </c>
      <c r="W49" s="223">
        <v>70320</v>
      </c>
      <c r="X49" s="184"/>
      <c r="Y49" s="184">
        <v>479000</v>
      </c>
      <c r="Z49" s="184">
        <v>990000</v>
      </c>
      <c r="AA49" s="184"/>
      <c r="AB49" s="184"/>
      <c r="AC49" s="184"/>
      <c r="AD49" s="360"/>
      <c r="AE49" s="268"/>
      <c r="AF49" s="188"/>
      <c r="AG49" s="360"/>
      <c r="AH49" s="280">
        <v>212960</v>
      </c>
      <c r="AI49" s="194"/>
      <c r="AJ49" s="1"/>
      <c r="AK49" s="194"/>
      <c r="AL49" s="195">
        <v>35300</v>
      </c>
      <c r="AM49" s="1">
        <v>45710</v>
      </c>
      <c r="AN49" s="1"/>
      <c r="AO49" s="1"/>
      <c r="AP49" s="1">
        <v>328210</v>
      </c>
      <c r="AQ49" s="1"/>
      <c r="AR49" s="1"/>
      <c r="AS49" s="1"/>
      <c r="AT49" s="360">
        <f t="shared" si="6"/>
        <v>622180</v>
      </c>
    </row>
    <row r="50" spans="1:46">
      <c r="A50" s="502">
        <v>43154</v>
      </c>
      <c r="B50" s="505" t="s">
        <v>141</v>
      </c>
      <c r="C50" s="232" t="str">
        <f>IF(TRIM(A50)="","",$C$74)</f>
        <v>인원</v>
      </c>
      <c r="D50" s="237"/>
      <c r="E50" s="218"/>
      <c r="F50" s="184"/>
      <c r="G50" s="184"/>
      <c r="H50" s="229">
        <f t="shared" si="2"/>
        <v>0</v>
      </c>
      <c r="I50" s="218">
        <v>36</v>
      </c>
      <c r="J50" s="184"/>
      <c r="K50" s="184"/>
      <c r="L50" s="184"/>
      <c r="M50" s="212">
        <v>32</v>
      </c>
      <c r="N50" s="218">
        <v>15</v>
      </c>
      <c r="O50" s="184">
        <v>18</v>
      </c>
      <c r="P50" s="184"/>
      <c r="Q50" s="184">
        <v>29</v>
      </c>
      <c r="R50" s="184"/>
      <c r="S50" s="184"/>
      <c r="T50" s="184">
        <v>7</v>
      </c>
      <c r="U50" s="184">
        <v>31</v>
      </c>
      <c r="V50" s="229">
        <f t="shared" si="0"/>
        <v>100</v>
      </c>
      <c r="W50" s="223">
        <v>9</v>
      </c>
      <c r="X50" s="184">
        <v>2</v>
      </c>
      <c r="Y50" s="184">
        <v>10</v>
      </c>
      <c r="Z50" s="184">
        <v>16</v>
      </c>
      <c r="AA50" s="184"/>
      <c r="AB50" s="184"/>
      <c r="AC50" s="184"/>
      <c r="AD50" s="229">
        <f t="shared" si="11"/>
        <v>205</v>
      </c>
      <c r="AE50" s="269"/>
      <c r="AF50" s="185"/>
      <c r="AG50" s="229">
        <f t="shared" si="5"/>
        <v>0</v>
      </c>
      <c r="AH50" s="277">
        <v>23</v>
      </c>
      <c r="AI50" s="192"/>
      <c r="AJ50" s="192"/>
      <c r="AK50" s="192"/>
      <c r="AL50" s="192">
        <v>16</v>
      </c>
      <c r="AM50" s="192">
        <v>4</v>
      </c>
      <c r="AN50" s="192"/>
      <c r="AO50" s="192">
        <v>1</v>
      </c>
      <c r="AP50" s="192">
        <v>53</v>
      </c>
      <c r="AQ50" s="192"/>
      <c r="AR50" s="192"/>
      <c r="AS50" s="192"/>
      <c r="AT50" s="229">
        <f t="shared" si="6"/>
        <v>97</v>
      </c>
    </row>
    <row r="51" spans="1:46">
      <c r="A51" s="502"/>
      <c r="B51" s="507"/>
      <c r="C51" s="232" t="str">
        <f>IF(TRIM(C50)="","",$C$75)</f>
        <v>매출</v>
      </c>
      <c r="D51" s="237"/>
      <c r="E51" s="224"/>
      <c r="F51" s="186"/>
      <c r="G51" s="186"/>
      <c r="H51" s="230">
        <f t="shared" si="2"/>
        <v>0</v>
      </c>
      <c r="I51" s="218">
        <v>1655730</v>
      </c>
      <c r="J51" s="184"/>
      <c r="K51" s="184"/>
      <c r="L51" s="184"/>
      <c r="M51" s="212">
        <v>225920</v>
      </c>
      <c r="N51" s="217">
        <v>1075950</v>
      </c>
      <c r="O51" s="187">
        <v>2551140</v>
      </c>
      <c r="P51" s="187"/>
      <c r="Q51" s="187">
        <v>1095620</v>
      </c>
      <c r="R51" s="187"/>
      <c r="S51" s="187"/>
      <c r="T51" s="187">
        <v>802150</v>
      </c>
      <c r="U51" s="187">
        <v>415400</v>
      </c>
      <c r="V51" s="263">
        <f t="shared" si="0"/>
        <v>5940260</v>
      </c>
      <c r="W51" s="223">
        <v>270480</v>
      </c>
      <c r="X51" s="184">
        <v>280000</v>
      </c>
      <c r="Y51" s="184">
        <v>514500</v>
      </c>
      <c r="Z51" s="184">
        <v>1870000</v>
      </c>
      <c r="AA51" s="184"/>
      <c r="AB51" s="184"/>
      <c r="AC51" s="184"/>
      <c r="AD51" s="230">
        <f t="shared" si="11"/>
        <v>10756890</v>
      </c>
      <c r="AE51" s="268"/>
      <c r="AF51" s="188"/>
      <c r="AG51" s="230">
        <f t="shared" si="5"/>
        <v>0</v>
      </c>
      <c r="AH51" s="278">
        <v>905230</v>
      </c>
      <c r="AI51" s="193"/>
      <c r="AJ51" s="193"/>
      <c r="AK51" s="193"/>
      <c r="AL51" s="193">
        <v>112960</v>
      </c>
      <c r="AM51" s="193">
        <v>146060</v>
      </c>
      <c r="AN51" s="193"/>
      <c r="AO51" s="193"/>
      <c r="AP51" s="193">
        <v>2727010</v>
      </c>
      <c r="AQ51" s="193"/>
      <c r="AR51" s="193"/>
      <c r="AS51" s="193"/>
      <c r="AT51" s="230">
        <f t="shared" si="6"/>
        <v>3891260</v>
      </c>
    </row>
    <row r="52" spans="1:46">
      <c r="A52" s="506">
        <v>43155</v>
      </c>
      <c r="B52" s="503" t="str">
        <f t="shared" ref="B52" si="44">IF(TRIM(A52)="","","(" &amp; MID("일월화수목금토",WEEKDAY(A52),1) &amp; ")")</f>
        <v>(토)</v>
      </c>
      <c r="C52" s="232" t="str">
        <f t="shared" ref="C52" si="45">IF(TRIM(A52)="","",$C$74)</f>
        <v>인원</v>
      </c>
      <c r="D52" s="237"/>
      <c r="E52" s="218"/>
      <c r="F52" s="184"/>
      <c r="G52" s="184"/>
      <c r="H52" s="229">
        <f t="shared" si="2"/>
        <v>0</v>
      </c>
      <c r="I52" s="218"/>
      <c r="J52" s="184"/>
      <c r="K52" s="184"/>
      <c r="L52" s="184"/>
      <c r="M52" s="212"/>
      <c r="N52" s="218"/>
      <c r="O52" s="184"/>
      <c r="P52" s="184"/>
      <c r="Q52" s="184"/>
      <c r="R52" s="184"/>
      <c r="S52" s="184"/>
      <c r="T52" s="184"/>
      <c r="U52" s="184"/>
      <c r="V52" s="229">
        <f t="shared" si="0"/>
        <v>0</v>
      </c>
      <c r="W52" s="223"/>
      <c r="X52" s="184"/>
      <c r="Y52" s="184"/>
      <c r="Z52" s="184"/>
      <c r="AA52" s="184"/>
      <c r="AB52" s="184"/>
      <c r="AC52" s="184"/>
      <c r="AD52" s="229">
        <f t="shared" si="11"/>
        <v>0</v>
      </c>
      <c r="AE52" s="269"/>
      <c r="AF52" s="185"/>
      <c r="AG52" s="229">
        <f t="shared" si="5"/>
        <v>0</v>
      </c>
      <c r="AH52" s="28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229">
        <f t="shared" si="6"/>
        <v>0</v>
      </c>
    </row>
    <row r="53" spans="1:46">
      <c r="A53" s="502"/>
      <c r="B53" s="503"/>
      <c r="C53" s="232" t="str">
        <f t="shared" ref="C53" si="46">IF(TRIM(C52)="","",$C$75)</f>
        <v>매출</v>
      </c>
      <c r="D53" s="237"/>
      <c r="E53" s="224"/>
      <c r="F53" s="186"/>
      <c r="G53" s="186"/>
      <c r="H53" s="230">
        <f t="shared" si="2"/>
        <v>0</v>
      </c>
      <c r="I53" s="218"/>
      <c r="J53" s="184"/>
      <c r="K53" s="184"/>
      <c r="L53" s="184"/>
      <c r="M53" s="212"/>
      <c r="N53" s="217"/>
      <c r="O53" s="187"/>
      <c r="P53" s="187"/>
      <c r="Q53" s="187"/>
      <c r="R53" s="187"/>
      <c r="S53" s="187"/>
      <c r="T53" s="187"/>
      <c r="U53" s="187"/>
      <c r="V53" s="263">
        <f t="shared" si="0"/>
        <v>0</v>
      </c>
      <c r="W53" s="223"/>
      <c r="X53" s="184"/>
      <c r="Y53" s="184"/>
      <c r="Z53" s="184"/>
      <c r="AA53" s="184"/>
      <c r="AB53" s="184"/>
      <c r="AC53" s="184"/>
      <c r="AD53" s="230">
        <f t="shared" si="11"/>
        <v>0</v>
      </c>
      <c r="AE53" s="268"/>
      <c r="AF53" s="188"/>
      <c r="AG53" s="230">
        <f t="shared" si="5"/>
        <v>0</v>
      </c>
      <c r="AH53" s="280"/>
      <c r="AI53" s="194"/>
      <c r="AJ53" s="1"/>
      <c r="AK53" s="1"/>
      <c r="AL53" s="195"/>
      <c r="AM53" s="1"/>
      <c r="AN53" s="1"/>
      <c r="AO53" s="1"/>
      <c r="AP53" s="1"/>
      <c r="AQ53" s="194"/>
      <c r="AR53" s="1"/>
      <c r="AS53" s="1"/>
      <c r="AT53" s="230">
        <f t="shared" si="6"/>
        <v>0</v>
      </c>
    </row>
    <row r="54" spans="1:46">
      <c r="A54" s="502">
        <v>43156</v>
      </c>
      <c r="B54" s="503" t="str">
        <f t="shared" ref="B54" si="47">IF(TRIM(A54)="","","(" &amp; MID("일월화수목금토",WEEKDAY(A54),1) &amp; ")")</f>
        <v>(일)</v>
      </c>
      <c r="C54" s="232" t="str">
        <f t="shared" ref="C54" si="48">IF(TRIM(A54)="","",$C$74)</f>
        <v>인원</v>
      </c>
      <c r="D54" s="237"/>
      <c r="E54" s="218"/>
      <c r="F54" s="184"/>
      <c r="G54" s="184"/>
      <c r="H54" s="229">
        <f t="shared" si="2"/>
        <v>0</v>
      </c>
      <c r="I54" s="218"/>
      <c r="J54" s="184"/>
      <c r="K54" s="184"/>
      <c r="L54" s="184"/>
      <c r="M54" s="212"/>
      <c r="N54" s="218"/>
      <c r="O54" s="184"/>
      <c r="P54" s="184"/>
      <c r="Q54" s="184"/>
      <c r="R54" s="184"/>
      <c r="S54" s="184"/>
      <c r="T54" s="184"/>
      <c r="U54" s="184"/>
      <c r="V54" s="229">
        <f t="shared" si="0"/>
        <v>0</v>
      </c>
      <c r="W54" s="223"/>
      <c r="X54" s="184"/>
      <c r="Y54" s="184"/>
      <c r="Z54" s="184"/>
      <c r="AA54" s="184"/>
      <c r="AB54" s="184"/>
      <c r="AC54" s="184"/>
      <c r="AD54" s="229">
        <f t="shared" si="11"/>
        <v>0</v>
      </c>
      <c r="AE54" s="269"/>
      <c r="AF54" s="185"/>
      <c r="AG54" s="229">
        <f t="shared" si="5"/>
        <v>0</v>
      </c>
      <c r="AH54" s="28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229">
        <f t="shared" si="6"/>
        <v>0</v>
      </c>
    </row>
    <row r="55" spans="1:46">
      <c r="A55" s="502"/>
      <c r="B55" s="503"/>
      <c r="C55" s="232" t="str">
        <f t="shared" ref="C55" si="49">IF(TRIM(C54)="","",$C$75)</f>
        <v>매출</v>
      </c>
      <c r="D55" s="237"/>
      <c r="E55" s="224"/>
      <c r="F55" s="186"/>
      <c r="G55" s="186"/>
      <c r="H55" s="230">
        <f t="shared" si="2"/>
        <v>0</v>
      </c>
      <c r="I55" s="218"/>
      <c r="J55" s="184"/>
      <c r="K55" s="184"/>
      <c r="L55" s="184"/>
      <c r="M55" s="212"/>
      <c r="N55" s="217"/>
      <c r="O55" s="187"/>
      <c r="P55" s="187"/>
      <c r="Q55" s="187"/>
      <c r="R55" s="187"/>
      <c r="S55" s="187"/>
      <c r="T55" s="187"/>
      <c r="U55" s="187"/>
      <c r="V55" s="263">
        <f t="shared" si="0"/>
        <v>0</v>
      </c>
      <c r="W55" s="223"/>
      <c r="X55" s="184"/>
      <c r="Y55" s="184"/>
      <c r="Z55" s="184"/>
      <c r="AA55" s="184"/>
      <c r="AB55" s="184"/>
      <c r="AC55" s="184"/>
      <c r="AD55" s="230">
        <f t="shared" si="11"/>
        <v>0</v>
      </c>
      <c r="AE55" s="268"/>
      <c r="AF55" s="188"/>
      <c r="AG55" s="230">
        <f t="shared" si="5"/>
        <v>0</v>
      </c>
      <c r="AH55" s="280"/>
      <c r="AI55" s="1"/>
      <c r="AJ55" s="1"/>
      <c r="AK55" s="194"/>
      <c r="AL55" s="194"/>
      <c r="AM55" s="194"/>
      <c r="AN55" s="194"/>
      <c r="AO55" s="194"/>
      <c r="AP55" s="194"/>
      <c r="AQ55" s="194"/>
      <c r="AR55" s="1"/>
      <c r="AS55" s="1"/>
      <c r="AT55" s="230">
        <f t="shared" si="6"/>
        <v>0</v>
      </c>
    </row>
    <row r="56" spans="1:46">
      <c r="A56" s="506">
        <v>43157</v>
      </c>
      <c r="B56" s="503" t="str">
        <f t="shared" ref="B56" si="50">IF(TRIM(A56)="","","(" &amp; MID("일월화수목금토",WEEKDAY(A56),1) &amp; ")")</f>
        <v>(월)</v>
      </c>
      <c r="C56" s="232" t="str">
        <f t="shared" ref="C56" si="51">IF(TRIM(A56)="","",$C$74)</f>
        <v>인원</v>
      </c>
      <c r="D56" s="237"/>
      <c r="E56" s="218"/>
      <c r="F56" s="184"/>
      <c r="G56" s="184"/>
      <c r="H56" s="229">
        <f t="shared" si="2"/>
        <v>0</v>
      </c>
      <c r="I56" s="218">
        <v>30</v>
      </c>
      <c r="J56" s="184"/>
      <c r="K56" s="184"/>
      <c r="L56" s="184"/>
      <c r="M56" s="212">
        <v>27</v>
      </c>
      <c r="N56" s="218">
        <v>21</v>
      </c>
      <c r="O56" s="184">
        <v>10</v>
      </c>
      <c r="P56" s="184"/>
      <c r="Q56" s="184">
        <v>23</v>
      </c>
      <c r="R56" s="184"/>
      <c r="S56" s="184"/>
      <c r="T56" s="184">
        <v>7</v>
      </c>
      <c r="U56" s="184">
        <v>25</v>
      </c>
      <c r="V56" s="229">
        <f t="shared" si="0"/>
        <v>86</v>
      </c>
      <c r="W56" s="223">
        <v>3</v>
      </c>
      <c r="X56" s="184"/>
      <c r="Y56" s="184">
        <v>9</v>
      </c>
      <c r="Z56" s="184">
        <v>16</v>
      </c>
      <c r="AA56" s="184"/>
      <c r="AB56" s="184"/>
      <c r="AC56" s="184"/>
      <c r="AD56" s="229">
        <f t="shared" si="11"/>
        <v>171</v>
      </c>
      <c r="AE56" s="269"/>
      <c r="AF56" s="185"/>
      <c r="AG56" s="229">
        <f t="shared" si="5"/>
        <v>0</v>
      </c>
      <c r="AH56" s="281">
        <v>12</v>
      </c>
      <c r="AI56" s="1"/>
      <c r="AJ56" s="1">
        <v>1</v>
      </c>
      <c r="AK56" s="1"/>
      <c r="AL56" s="1">
        <v>10</v>
      </c>
      <c r="AM56" s="1">
        <v>1</v>
      </c>
      <c r="AN56" s="1">
        <v>1</v>
      </c>
      <c r="AO56" s="1"/>
      <c r="AP56" s="1">
        <v>7</v>
      </c>
      <c r="AQ56" s="1"/>
      <c r="AR56" s="1"/>
      <c r="AS56" s="1"/>
      <c r="AT56" s="229">
        <f t="shared" si="6"/>
        <v>32</v>
      </c>
    </row>
    <row r="57" spans="1:46">
      <c r="A57" s="502"/>
      <c r="B57" s="503"/>
      <c r="C57" s="232" t="str">
        <f t="shared" ref="C57" si="52">IF(TRIM(C56)="","",$C$75)</f>
        <v>매출</v>
      </c>
      <c r="D57" s="237"/>
      <c r="E57" s="224"/>
      <c r="F57" s="186"/>
      <c r="G57" s="186"/>
      <c r="H57" s="230">
        <f t="shared" si="2"/>
        <v>0</v>
      </c>
      <c r="I57" s="218">
        <v>1406960</v>
      </c>
      <c r="J57" s="184"/>
      <c r="K57" s="184"/>
      <c r="L57" s="184"/>
      <c r="M57" s="212">
        <v>190620</v>
      </c>
      <c r="N57" s="217">
        <v>1506330</v>
      </c>
      <c r="O57" s="187">
        <v>1417300</v>
      </c>
      <c r="P57" s="187"/>
      <c r="Q57" s="187">
        <v>868940</v>
      </c>
      <c r="R57" s="187"/>
      <c r="S57" s="187"/>
      <c r="T57" s="187">
        <v>703010</v>
      </c>
      <c r="U57" s="187">
        <v>335000</v>
      </c>
      <c r="V57" s="263">
        <f t="shared" si="0"/>
        <v>4830580</v>
      </c>
      <c r="W57" s="223">
        <v>105480</v>
      </c>
      <c r="X57" s="184"/>
      <c r="Y57" s="184">
        <v>453000</v>
      </c>
      <c r="Z57" s="184">
        <v>1810000</v>
      </c>
      <c r="AA57" s="184"/>
      <c r="AB57" s="184"/>
      <c r="AC57" s="184"/>
      <c r="AD57" s="230">
        <f t="shared" si="11"/>
        <v>8796640</v>
      </c>
      <c r="AE57" s="268"/>
      <c r="AF57" s="188"/>
      <c r="AG57" s="230">
        <f t="shared" si="5"/>
        <v>0</v>
      </c>
      <c r="AH57" s="280">
        <v>505990</v>
      </c>
      <c r="AI57" s="194"/>
      <c r="AJ57" s="1">
        <v>17800</v>
      </c>
      <c r="AK57" s="194"/>
      <c r="AL57" s="195">
        <v>70600</v>
      </c>
      <c r="AM57" s="1">
        <v>26970</v>
      </c>
      <c r="AN57" s="1">
        <v>65700</v>
      </c>
      <c r="AO57" s="1"/>
      <c r="AP57" s="1">
        <v>388260</v>
      </c>
      <c r="AQ57" s="57"/>
      <c r="AR57" s="1"/>
      <c r="AS57" s="1"/>
      <c r="AT57" s="230">
        <f t="shared" si="6"/>
        <v>1075320</v>
      </c>
    </row>
    <row r="58" spans="1:46">
      <c r="A58" s="502">
        <v>43158</v>
      </c>
      <c r="B58" s="503" t="str">
        <f t="shared" ref="B58" si="53">IF(TRIM(A58)="","","(" &amp; MID("일월화수목금토",WEEKDAY(A58),1) &amp; ")")</f>
        <v>(화)</v>
      </c>
      <c r="C58" s="232" t="str">
        <f t="shared" ref="C58" si="54">IF(TRIM(A58)="","",$C$74)</f>
        <v>인원</v>
      </c>
      <c r="D58" s="237"/>
      <c r="E58" s="218"/>
      <c r="F58" s="184"/>
      <c r="G58" s="184">
        <v>6</v>
      </c>
      <c r="H58" s="229">
        <f t="shared" si="2"/>
        <v>6</v>
      </c>
      <c r="I58" s="218">
        <v>32</v>
      </c>
      <c r="J58" s="184"/>
      <c r="K58" s="184"/>
      <c r="L58" s="184"/>
      <c r="M58" s="212">
        <v>32</v>
      </c>
      <c r="N58" s="218">
        <v>21</v>
      </c>
      <c r="O58" s="184">
        <v>15</v>
      </c>
      <c r="P58" s="184"/>
      <c r="Q58" s="184">
        <v>33</v>
      </c>
      <c r="R58" s="184"/>
      <c r="S58" s="184">
        <v>1</v>
      </c>
      <c r="T58" s="184">
        <v>9</v>
      </c>
      <c r="U58" s="184">
        <v>27</v>
      </c>
      <c r="V58" s="229">
        <f t="shared" si="0"/>
        <v>106</v>
      </c>
      <c r="W58" s="223">
        <v>2</v>
      </c>
      <c r="X58" s="184"/>
      <c r="Y58" s="184">
        <v>12</v>
      </c>
      <c r="Z58" s="184">
        <v>11</v>
      </c>
      <c r="AA58" s="184"/>
      <c r="AB58" s="184"/>
      <c r="AC58" s="184"/>
      <c r="AD58" s="229">
        <f t="shared" si="11"/>
        <v>195</v>
      </c>
      <c r="AE58" s="269"/>
      <c r="AF58" s="185"/>
      <c r="AG58" s="229">
        <f t="shared" si="5"/>
        <v>0</v>
      </c>
      <c r="AH58" s="281">
        <v>27</v>
      </c>
      <c r="AI58" s="1"/>
      <c r="AJ58" s="1"/>
      <c r="AK58" s="1"/>
      <c r="AL58" s="1">
        <v>19</v>
      </c>
      <c r="AM58" s="1">
        <v>5</v>
      </c>
      <c r="AN58" s="1">
        <v>1</v>
      </c>
      <c r="AO58" s="1">
        <v>1</v>
      </c>
      <c r="AP58" s="1">
        <v>2</v>
      </c>
      <c r="AQ58" s="1"/>
      <c r="AR58" s="1"/>
      <c r="AS58" s="1"/>
      <c r="AT58" s="229">
        <f t="shared" si="6"/>
        <v>55</v>
      </c>
    </row>
    <row r="59" spans="1:46">
      <c r="A59" s="502"/>
      <c r="B59" s="503"/>
      <c r="C59" s="232" t="str">
        <f t="shared" ref="C59" si="55">IF(TRIM(C58)="","",$C$75)</f>
        <v>매출</v>
      </c>
      <c r="D59" s="237"/>
      <c r="E59" s="224"/>
      <c r="F59" s="186"/>
      <c r="G59" s="186">
        <v>191260</v>
      </c>
      <c r="H59" s="230">
        <f t="shared" si="2"/>
        <v>191260</v>
      </c>
      <c r="I59" s="218">
        <v>1337310</v>
      </c>
      <c r="J59" s="184"/>
      <c r="K59" s="184"/>
      <c r="L59" s="184"/>
      <c r="M59" s="212">
        <v>225920</v>
      </c>
      <c r="N59" s="217">
        <v>1506330</v>
      </c>
      <c r="O59" s="187">
        <v>2125950</v>
      </c>
      <c r="P59" s="187"/>
      <c r="Q59" s="187">
        <v>1246740</v>
      </c>
      <c r="R59" s="187"/>
      <c r="S59" s="187">
        <v>173780</v>
      </c>
      <c r="T59" s="187">
        <v>903870</v>
      </c>
      <c r="U59" s="187">
        <v>375200</v>
      </c>
      <c r="V59" s="263">
        <f t="shared" si="0"/>
        <v>6331870</v>
      </c>
      <c r="W59" s="223">
        <v>90160</v>
      </c>
      <c r="X59" s="184"/>
      <c r="Y59" s="184">
        <v>605000</v>
      </c>
      <c r="Z59" s="184">
        <v>1190000</v>
      </c>
      <c r="AA59" s="184"/>
      <c r="AB59" s="184"/>
      <c r="AC59" s="184"/>
      <c r="AD59" s="230">
        <f t="shared" si="11"/>
        <v>9780260</v>
      </c>
      <c r="AE59" s="268"/>
      <c r="AF59" s="188"/>
      <c r="AG59" s="230">
        <f t="shared" si="5"/>
        <v>0</v>
      </c>
      <c r="AH59" s="280">
        <v>973060</v>
      </c>
      <c r="AI59" s="194"/>
      <c r="AJ59" s="1"/>
      <c r="AK59" s="194"/>
      <c r="AL59" s="194">
        <v>134140</v>
      </c>
      <c r="AM59" s="194">
        <v>202270</v>
      </c>
      <c r="AN59" s="194">
        <v>19280</v>
      </c>
      <c r="AO59" s="194"/>
      <c r="AP59" s="1">
        <v>118810</v>
      </c>
      <c r="AQ59" s="1"/>
      <c r="AR59" s="1"/>
      <c r="AS59" s="1"/>
      <c r="AT59" s="230">
        <f t="shared" si="6"/>
        <v>1447560</v>
      </c>
    </row>
    <row r="60" spans="1:46">
      <c r="A60" s="502">
        <v>43159</v>
      </c>
      <c r="B60" s="503" t="str">
        <f t="shared" ref="B60" si="56">IF(TRIM(A60)="","","(" &amp; MID("일월화수목금토",WEEKDAY(A60),1) &amp; ")")</f>
        <v>(수)</v>
      </c>
      <c r="C60" s="232" t="str">
        <f t="shared" ref="C60:C62" si="57">IF(TRIM(A60)="","",$C$74)</f>
        <v>인원</v>
      </c>
      <c r="D60" s="237"/>
      <c r="E60" s="218"/>
      <c r="F60" s="184"/>
      <c r="G60" s="184"/>
      <c r="H60" s="229">
        <f t="shared" si="2"/>
        <v>0</v>
      </c>
      <c r="I60" s="218">
        <v>26</v>
      </c>
      <c r="J60" s="184"/>
      <c r="K60" s="184"/>
      <c r="L60" s="184"/>
      <c r="M60" s="212">
        <v>23</v>
      </c>
      <c r="N60" s="218">
        <v>18</v>
      </c>
      <c r="O60" s="184">
        <v>16</v>
      </c>
      <c r="P60" s="184"/>
      <c r="Q60" s="184">
        <v>20</v>
      </c>
      <c r="R60" s="184"/>
      <c r="S60" s="184"/>
      <c r="T60" s="184">
        <v>7</v>
      </c>
      <c r="U60" s="184"/>
      <c r="V60" s="229">
        <f t="shared" si="0"/>
        <v>61</v>
      </c>
      <c r="W60" s="223">
        <v>6</v>
      </c>
      <c r="X60" s="184"/>
      <c r="Y60" s="184">
        <v>9</v>
      </c>
      <c r="Z60" s="184">
        <v>20</v>
      </c>
      <c r="AA60" s="184"/>
      <c r="AB60" s="184"/>
      <c r="AC60" s="184"/>
      <c r="AD60" s="229">
        <f t="shared" si="11"/>
        <v>145</v>
      </c>
      <c r="AE60" s="269"/>
      <c r="AF60" s="185"/>
      <c r="AG60" s="229">
        <f t="shared" si="5"/>
        <v>0</v>
      </c>
      <c r="AH60" s="281">
        <v>31</v>
      </c>
      <c r="AI60" s="1"/>
      <c r="AJ60" s="1"/>
      <c r="AK60" s="1"/>
      <c r="AL60" s="1">
        <v>42</v>
      </c>
      <c r="AM60" s="1">
        <v>5</v>
      </c>
      <c r="AN60" s="1"/>
      <c r="AO60" s="1">
        <v>1</v>
      </c>
      <c r="AP60" s="1">
        <v>3</v>
      </c>
      <c r="AQ60" s="1"/>
      <c r="AR60" s="1"/>
      <c r="AS60" s="1"/>
      <c r="AT60" s="229">
        <f t="shared" si="6"/>
        <v>82</v>
      </c>
    </row>
    <row r="61" spans="1:46">
      <c r="A61" s="502"/>
      <c r="B61" s="503"/>
      <c r="C61" s="232" t="str">
        <f t="shared" ref="C61:C63" si="58">IF(TRIM(C60)="","",$C$75)</f>
        <v>매출</v>
      </c>
      <c r="D61" s="237"/>
      <c r="E61" s="224"/>
      <c r="F61" s="186"/>
      <c r="G61" s="186"/>
      <c r="H61" s="230">
        <f t="shared" si="2"/>
        <v>0</v>
      </c>
      <c r="I61" s="218">
        <v>1074010</v>
      </c>
      <c r="J61" s="184"/>
      <c r="K61" s="184"/>
      <c r="L61" s="184"/>
      <c r="M61" s="212">
        <v>162380</v>
      </c>
      <c r="N61" s="217">
        <v>1219680</v>
      </c>
      <c r="O61" s="187">
        <v>2204160</v>
      </c>
      <c r="P61" s="187"/>
      <c r="Q61" s="187">
        <v>803600</v>
      </c>
      <c r="R61" s="187"/>
      <c r="S61" s="187"/>
      <c r="T61" s="187">
        <v>752580</v>
      </c>
      <c r="U61" s="187"/>
      <c r="V61" s="263">
        <f t="shared" si="0"/>
        <v>4980020</v>
      </c>
      <c r="W61" s="223">
        <v>229050</v>
      </c>
      <c r="X61" s="184"/>
      <c r="Y61" s="184">
        <v>356000</v>
      </c>
      <c r="Z61" s="184">
        <v>2260000</v>
      </c>
      <c r="AA61" s="184"/>
      <c r="AB61" s="184"/>
      <c r="AC61" s="184"/>
      <c r="AD61" s="230">
        <f t="shared" si="11"/>
        <v>9061460</v>
      </c>
      <c r="AE61" s="268"/>
      <c r="AF61" s="188"/>
      <c r="AG61" s="230">
        <f t="shared" si="5"/>
        <v>0</v>
      </c>
      <c r="AH61" s="349">
        <v>1285670</v>
      </c>
      <c r="AI61" s="194"/>
      <c r="AJ61" s="1"/>
      <c r="AK61" s="194"/>
      <c r="AL61" s="194">
        <v>296520</v>
      </c>
      <c r="AM61" s="1">
        <v>181.34</v>
      </c>
      <c r="AN61" s="1"/>
      <c r="AO61" s="1"/>
      <c r="AP61" s="1">
        <v>149780</v>
      </c>
      <c r="AQ61" s="1"/>
      <c r="AR61" s="1"/>
      <c r="AS61" s="1"/>
      <c r="AT61" s="230">
        <f t="shared" si="6"/>
        <v>1732151.34</v>
      </c>
    </row>
    <row r="62" spans="1:46">
      <c r="A62" s="506"/>
      <c r="B62" s="505"/>
      <c r="C62" s="232" t="str">
        <f t="shared" si="57"/>
        <v/>
      </c>
      <c r="D62" s="237"/>
      <c r="E62" s="218"/>
      <c r="F62" s="184"/>
      <c r="G62" s="184"/>
      <c r="H62" s="229">
        <f t="shared" si="2"/>
        <v>0</v>
      </c>
      <c r="I62" s="218"/>
      <c r="J62" s="184"/>
      <c r="K62" s="184"/>
      <c r="L62" s="184"/>
      <c r="M62" s="212"/>
      <c r="N62" s="218"/>
      <c r="O62" s="184"/>
      <c r="P62" s="184"/>
      <c r="Q62" s="184"/>
      <c r="R62" s="184"/>
      <c r="S62" s="184"/>
      <c r="T62" s="184"/>
      <c r="U62" s="184"/>
      <c r="V62" s="229">
        <f t="shared" si="0"/>
        <v>0</v>
      </c>
      <c r="W62" s="223"/>
      <c r="X62" s="184"/>
      <c r="Y62" s="184"/>
      <c r="Z62" s="184"/>
      <c r="AA62" s="184"/>
      <c r="AB62" s="184"/>
      <c r="AC62" s="184"/>
      <c r="AD62" s="229">
        <f t="shared" si="11"/>
        <v>0</v>
      </c>
      <c r="AE62" s="269"/>
      <c r="AF62" s="185"/>
      <c r="AG62" s="229">
        <f t="shared" si="5"/>
        <v>0</v>
      </c>
      <c r="AH62" s="28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229">
        <f t="shared" si="6"/>
        <v>0</v>
      </c>
    </row>
    <row r="63" spans="1:46">
      <c r="A63" s="502"/>
      <c r="B63" s="507"/>
      <c r="C63" s="232" t="str">
        <f t="shared" si="58"/>
        <v/>
      </c>
      <c r="D63" s="237"/>
      <c r="E63" s="224"/>
      <c r="F63" s="186"/>
      <c r="G63" s="186"/>
      <c r="H63" s="230">
        <f t="shared" si="2"/>
        <v>0</v>
      </c>
      <c r="I63" s="218"/>
      <c r="J63" s="184"/>
      <c r="K63" s="184"/>
      <c r="L63" s="184"/>
      <c r="M63" s="212"/>
      <c r="N63" s="217"/>
      <c r="O63" s="187"/>
      <c r="P63" s="187"/>
      <c r="Q63" s="187"/>
      <c r="R63" s="187"/>
      <c r="S63" s="187"/>
      <c r="T63" s="187"/>
      <c r="U63" s="187"/>
      <c r="V63" s="263">
        <f t="shared" si="0"/>
        <v>0</v>
      </c>
      <c r="W63" s="223"/>
      <c r="X63" s="184"/>
      <c r="Y63" s="184"/>
      <c r="Z63" s="184"/>
      <c r="AA63" s="184"/>
      <c r="AB63" s="184"/>
      <c r="AC63" s="184"/>
      <c r="AD63" s="230">
        <f t="shared" si="11"/>
        <v>0</v>
      </c>
      <c r="AE63" s="268"/>
      <c r="AF63" s="188"/>
      <c r="AG63" s="230">
        <f t="shared" si="5"/>
        <v>0</v>
      </c>
      <c r="AH63" s="280"/>
      <c r="AI63" s="194"/>
      <c r="AJ63" s="1"/>
      <c r="AK63" s="194"/>
      <c r="AL63" s="195"/>
      <c r="AM63" s="1"/>
      <c r="AN63" s="1"/>
      <c r="AO63" s="1"/>
      <c r="AP63" s="1"/>
      <c r="AQ63" s="1"/>
      <c r="AR63" s="1"/>
      <c r="AS63" s="1"/>
      <c r="AT63" s="230">
        <f t="shared" si="6"/>
        <v>0</v>
      </c>
    </row>
    <row r="64" spans="1:46">
      <c r="A64" s="502"/>
      <c r="B64" s="503" t="str">
        <f t="shared" ref="B64" si="59">IF(TRIM(A64)="","","(" &amp; MID("일월화수목금토",WEEKDAY(A64),1) &amp; ")")</f>
        <v/>
      </c>
      <c r="C64" s="232" t="str">
        <f t="shared" ref="C64" si="60">IF(TRIM(A64)="","",$C$74)</f>
        <v/>
      </c>
      <c r="D64" s="237"/>
      <c r="E64" s="218"/>
      <c r="F64" s="184"/>
      <c r="G64" s="184"/>
      <c r="H64" s="229">
        <f t="shared" si="2"/>
        <v>0</v>
      </c>
      <c r="I64" s="218"/>
      <c r="J64" s="184"/>
      <c r="K64" s="184"/>
      <c r="L64" s="184"/>
      <c r="M64" s="212"/>
      <c r="N64" s="218"/>
      <c r="O64" s="184"/>
      <c r="P64" s="184"/>
      <c r="Q64" s="184"/>
      <c r="R64" s="184"/>
      <c r="S64" s="184"/>
      <c r="T64" s="184"/>
      <c r="U64" s="184"/>
      <c r="V64" s="229">
        <f t="shared" si="0"/>
        <v>0</v>
      </c>
      <c r="W64" s="223"/>
      <c r="X64" s="184"/>
      <c r="Y64" s="184"/>
      <c r="Z64" s="184"/>
      <c r="AA64" s="184"/>
      <c r="AB64" s="184"/>
      <c r="AC64" s="184"/>
      <c r="AD64" s="229">
        <f t="shared" si="11"/>
        <v>0</v>
      </c>
      <c r="AE64" s="269"/>
      <c r="AF64" s="185"/>
      <c r="AG64" s="229">
        <f t="shared" si="5"/>
        <v>0</v>
      </c>
      <c r="AH64" s="28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229">
        <f t="shared" si="6"/>
        <v>0</v>
      </c>
    </row>
    <row r="65" spans="1:46">
      <c r="A65" s="502"/>
      <c r="B65" s="503"/>
      <c r="C65" s="232" t="str">
        <f t="shared" ref="C65" si="61">IF(TRIM(C64)="","",$C$75)</f>
        <v/>
      </c>
      <c r="D65" s="237"/>
      <c r="E65" s="224"/>
      <c r="F65" s="186"/>
      <c r="G65" s="186"/>
      <c r="H65" s="230">
        <f t="shared" si="2"/>
        <v>0</v>
      </c>
      <c r="I65" s="218"/>
      <c r="J65" s="184"/>
      <c r="K65" s="184"/>
      <c r="L65" s="184"/>
      <c r="M65" s="212"/>
      <c r="N65" s="217"/>
      <c r="O65" s="187"/>
      <c r="P65" s="187"/>
      <c r="Q65" s="187"/>
      <c r="R65" s="187"/>
      <c r="S65" s="187"/>
      <c r="T65" s="187"/>
      <c r="U65" s="187"/>
      <c r="V65" s="263">
        <f t="shared" si="0"/>
        <v>0</v>
      </c>
      <c r="W65" s="223"/>
      <c r="X65" s="184"/>
      <c r="Y65" s="184"/>
      <c r="Z65" s="184"/>
      <c r="AA65" s="184"/>
      <c r="AB65" s="184"/>
      <c r="AC65" s="184"/>
      <c r="AD65" s="230">
        <f t="shared" si="11"/>
        <v>0</v>
      </c>
      <c r="AE65" s="268"/>
      <c r="AF65" s="188"/>
      <c r="AG65" s="230">
        <f t="shared" si="5"/>
        <v>0</v>
      </c>
      <c r="AH65" s="280"/>
      <c r="AI65" s="194"/>
      <c r="AJ65" s="1"/>
      <c r="AK65" s="194"/>
      <c r="AL65" s="195"/>
      <c r="AM65" s="1"/>
      <c r="AN65" s="1"/>
      <c r="AO65" s="1"/>
      <c r="AP65" s="1"/>
      <c r="AQ65" s="1"/>
      <c r="AR65" s="1"/>
      <c r="AS65" s="1"/>
      <c r="AT65" s="230">
        <f t="shared" si="6"/>
        <v>0</v>
      </c>
    </row>
    <row r="66" spans="1:46">
      <c r="A66" s="506"/>
      <c r="B66" s="503" t="str">
        <f t="shared" ref="B66" si="62">IF(TRIM(A66)="","","(" &amp; MID("일월화수목금토",WEEKDAY(A66),1) &amp; ")")</f>
        <v/>
      </c>
      <c r="C66" s="232" t="str">
        <f t="shared" ref="C66" si="63">IF(TRIM(A66)="","",$C$74)</f>
        <v/>
      </c>
      <c r="D66" s="237"/>
      <c r="E66" s="224"/>
      <c r="F66" s="186"/>
      <c r="G66" s="186"/>
      <c r="H66" s="229">
        <f t="shared" si="2"/>
        <v>0</v>
      </c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>
        <f t="shared" si="0"/>
        <v>0</v>
      </c>
      <c r="W66" s="223"/>
      <c r="X66" s="184"/>
      <c r="Y66" s="184"/>
      <c r="Z66" s="184"/>
      <c r="AA66" s="184"/>
      <c r="AB66" s="184"/>
      <c r="AC66" s="184"/>
      <c r="AD66" s="229">
        <f t="shared" si="11"/>
        <v>0</v>
      </c>
      <c r="AE66" s="269"/>
      <c r="AF66" s="185"/>
      <c r="AG66" s="229">
        <f t="shared" si="5"/>
        <v>0</v>
      </c>
      <c r="AH66" s="281"/>
      <c r="AI66" s="1"/>
      <c r="AJ66" s="1"/>
      <c r="AK66" s="1"/>
      <c r="AL66" s="1"/>
      <c r="AM66" s="196"/>
      <c r="AN66" s="196"/>
      <c r="AO66" s="1"/>
      <c r="AP66" s="196"/>
      <c r="AQ66" s="1"/>
      <c r="AR66" s="1"/>
      <c r="AS66" s="1"/>
      <c r="AT66" s="229">
        <f t="shared" si="6"/>
        <v>0</v>
      </c>
    </row>
    <row r="67" spans="1:46">
      <c r="A67" s="502"/>
      <c r="B67" s="503"/>
      <c r="C67" s="232" t="str">
        <f t="shared" ref="C67" si="64">IF(TRIM(C66)="","",$C$75)</f>
        <v/>
      </c>
      <c r="D67" s="237"/>
      <c r="E67" s="224"/>
      <c r="F67" s="186"/>
      <c r="G67" s="186"/>
      <c r="H67" s="230">
        <f t="shared" si="2"/>
        <v>0</v>
      </c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>
        <f t="shared" si="0"/>
        <v>0</v>
      </c>
      <c r="W67" s="223"/>
      <c r="X67" s="184"/>
      <c r="Y67" s="184"/>
      <c r="Z67" s="184"/>
      <c r="AA67" s="184"/>
      <c r="AB67" s="184"/>
      <c r="AC67" s="184"/>
      <c r="AD67" s="230">
        <f t="shared" si="11"/>
        <v>0</v>
      </c>
      <c r="AE67" s="268"/>
      <c r="AF67" s="188"/>
      <c r="AG67" s="230">
        <f t="shared" si="5"/>
        <v>0</v>
      </c>
      <c r="AH67" s="280"/>
      <c r="AI67" s="194"/>
      <c r="AJ67" s="1"/>
      <c r="AK67" s="194"/>
      <c r="AL67" s="195"/>
      <c r="AM67" s="197"/>
      <c r="AN67" s="197"/>
      <c r="AO67" s="1"/>
      <c r="AP67" s="197"/>
      <c r="AQ67" s="1"/>
      <c r="AR67" s="1"/>
      <c r="AS67" s="1"/>
      <c r="AT67" s="230">
        <f t="shared" si="6"/>
        <v>0</v>
      </c>
    </row>
    <row r="68" spans="1:46">
      <c r="A68" s="502"/>
      <c r="B68" s="503" t="str">
        <f t="shared" ref="B68" si="65">IF(TRIM(A68)="","","(" &amp; MID("일월화수목금토",WEEKDAY(A68),1) &amp; ")")</f>
        <v/>
      </c>
      <c r="C68" s="232" t="str">
        <f t="shared" ref="C68" si="66">IF(TRIM(A68)="","",$C$74)</f>
        <v/>
      </c>
      <c r="D68" s="237"/>
      <c r="E68" s="218"/>
      <c r="F68" s="184"/>
      <c r="G68" s="184"/>
      <c r="H68" s="229">
        <f t="shared" si="2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11"/>
        <v>0</v>
      </c>
      <c r="AE68" s="269"/>
      <c r="AF68" s="185"/>
      <c r="AG68" s="229">
        <f t="shared" si="5"/>
        <v>0</v>
      </c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67">IF(TRIM(C68)="","",$C$75)</f>
        <v/>
      </c>
      <c r="D69" s="237"/>
      <c r="E69" s="224"/>
      <c r="F69" s="186"/>
      <c r="G69" s="186"/>
      <c r="H69" s="230">
        <f t="shared" si="2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11"/>
        <v>0</v>
      </c>
      <c r="AE69" s="268"/>
      <c r="AF69" s="188"/>
      <c r="AG69" s="230">
        <f t="shared" si="5"/>
        <v>0</v>
      </c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>
        <f t="shared" si="6"/>
        <v>0</v>
      </c>
    </row>
    <row r="70" spans="1:46">
      <c r="A70" s="502"/>
      <c r="B70" s="503" t="str">
        <f t="shared" ref="B70" si="68">IF(TRIM(A70)="","","(" &amp; MID("일월화수목금토",WEEKDAY(A70),1) &amp; ")")</f>
        <v/>
      </c>
      <c r="C70" s="232" t="str">
        <f t="shared" ref="C70" si="69">IF(TRIM(A70)="","",$C$74)</f>
        <v/>
      </c>
      <c r="D70" s="237"/>
      <c r="E70" s="224"/>
      <c r="F70" s="186"/>
      <c r="G70" s="186"/>
      <c r="H70" s="229">
        <f t="shared" si="2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11"/>
        <v>0</v>
      </c>
      <c r="AE70" s="268"/>
      <c r="AF70" s="188"/>
      <c r="AG70" s="229">
        <f t="shared" si="5"/>
        <v>0</v>
      </c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>
        <f t="shared" si="6"/>
        <v>0</v>
      </c>
    </row>
    <row r="71" spans="1:46">
      <c r="A71" s="502"/>
      <c r="B71" s="503"/>
      <c r="C71" s="232" t="str">
        <f t="shared" ref="C71" si="70">IF(TRIM(C70)="","",$C$75)</f>
        <v/>
      </c>
      <c r="D71" s="237"/>
      <c r="E71" s="224"/>
      <c r="F71" s="186"/>
      <c r="G71" s="186"/>
      <c r="H71" s="230">
        <f t="shared" si="2"/>
        <v>0</v>
      </c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>
        <f t="shared" si="0"/>
        <v>0</v>
      </c>
      <c r="W71" s="223"/>
      <c r="X71" s="184"/>
      <c r="Y71" s="184"/>
      <c r="Z71" s="184"/>
      <c r="AA71" s="184"/>
      <c r="AB71" s="184"/>
      <c r="AC71" s="184"/>
      <c r="AD71" s="230">
        <f t="shared" si="11"/>
        <v>0</v>
      </c>
      <c r="AE71" s="268"/>
      <c r="AF71" s="188"/>
      <c r="AG71" s="230">
        <f t="shared" si="5"/>
        <v>0</v>
      </c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>
        <f t="shared" si="6"/>
        <v>0</v>
      </c>
    </row>
    <row r="72" spans="1:46">
      <c r="A72" s="502"/>
      <c r="B72" s="503" t="str">
        <f t="shared" ref="B72" si="71">IF(TRIM(A72)="","","(" &amp; MID("일월화수목금토",WEEKDAY(A72),1) &amp; ")")</f>
        <v/>
      </c>
      <c r="C72" s="232" t="str">
        <f t="shared" ref="C72" si="72">IF(TRIM(A72)="","",$C$74)</f>
        <v/>
      </c>
      <c r="D72" s="237"/>
      <c r="E72" s="218"/>
      <c r="F72" s="184"/>
      <c r="G72" s="184"/>
      <c r="H72" s="229">
        <f t="shared" si="2"/>
        <v>0</v>
      </c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>
        <f t="shared" si="0"/>
        <v>0</v>
      </c>
      <c r="W72" s="223"/>
      <c r="X72" s="184"/>
      <c r="Y72" s="184"/>
      <c r="Z72" s="184"/>
      <c r="AA72" s="184"/>
      <c r="AB72" s="184"/>
      <c r="AC72" s="184"/>
      <c r="AD72" s="229">
        <f t="shared" si="11"/>
        <v>0</v>
      </c>
      <c r="AE72" s="269"/>
      <c r="AF72" s="185"/>
      <c r="AG72" s="229">
        <f t="shared" si="5"/>
        <v>0</v>
      </c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>
        <f t="shared" si="6"/>
        <v>0</v>
      </c>
    </row>
    <row r="73" spans="1:46" ht="17.25" thickBot="1">
      <c r="A73" s="504"/>
      <c r="B73" s="505"/>
      <c r="C73" s="233" t="str">
        <f t="shared" ref="C73" si="73">IF(TRIM(C72)="","",$C$75)</f>
        <v/>
      </c>
      <c r="D73" s="238"/>
      <c r="E73" s="226"/>
      <c r="F73" s="205"/>
      <c r="G73" s="205"/>
      <c r="H73" s="230">
        <f t="shared" si="2"/>
        <v>0</v>
      </c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>
        <f t="shared" si="0"/>
        <v>0</v>
      </c>
      <c r="W73" s="262"/>
      <c r="X73" s="260"/>
      <c r="Y73" s="260"/>
      <c r="Z73" s="260"/>
      <c r="AA73" s="260"/>
      <c r="AB73" s="260"/>
      <c r="AC73" s="260"/>
      <c r="AD73" s="230">
        <f t="shared" si="11"/>
        <v>0</v>
      </c>
      <c r="AE73" s="270"/>
      <c r="AF73" s="206"/>
      <c r="AG73" s="230">
        <f t="shared" si="5"/>
        <v>0</v>
      </c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>
        <f t="shared" si="6"/>
        <v>0</v>
      </c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AT74" si="74">SUMIF($C$6:$C$73,$C$74,F$6:F$73)</f>
        <v>0</v>
      </c>
      <c r="G74" s="244">
        <f t="shared" si="74"/>
        <v>20</v>
      </c>
      <c r="H74" s="248">
        <f t="shared" si="74"/>
        <v>20</v>
      </c>
      <c r="I74" s="243">
        <f>SUMIF($C$6:$C$73,$C$74,I$6:I$73)</f>
        <v>482</v>
      </c>
      <c r="J74" s="244">
        <f t="shared" si="74"/>
        <v>0</v>
      </c>
      <c r="K74" s="244">
        <f t="shared" si="74"/>
        <v>0</v>
      </c>
      <c r="L74" s="244">
        <f t="shared" si="74"/>
        <v>0</v>
      </c>
      <c r="M74" s="245">
        <f t="shared" si="74"/>
        <v>451</v>
      </c>
      <c r="N74" s="246">
        <f t="shared" si="74"/>
        <v>251</v>
      </c>
      <c r="O74" s="244">
        <f t="shared" si="74"/>
        <v>232</v>
      </c>
      <c r="P74" s="244">
        <f t="shared" si="74"/>
        <v>0</v>
      </c>
      <c r="Q74" s="244">
        <f t="shared" si="74"/>
        <v>350</v>
      </c>
      <c r="R74" s="244">
        <f t="shared" si="74"/>
        <v>0</v>
      </c>
      <c r="S74" s="244">
        <f t="shared" si="74"/>
        <v>3</v>
      </c>
      <c r="T74" s="244">
        <f t="shared" si="74"/>
        <v>119</v>
      </c>
      <c r="U74" s="244">
        <f t="shared" si="74"/>
        <v>300</v>
      </c>
      <c r="V74" s="248">
        <f t="shared" si="74"/>
        <v>1258</v>
      </c>
      <c r="W74" s="243">
        <f t="shared" si="74"/>
        <v>72</v>
      </c>
      <c r="X74" s="244">
        <f t="shared" si="74"/>
        <v>6</v>
      </c>
      <c r="Y74" s="244">
        <f t="shared" si="74"/>
        <v>200</v>
      </c>
      <c r="Z74" s="244">
        <f t="shared" si="74"/>
        <v>2010218</v>
      </c>
      <c r="AA74" s="244">
        <f t="shared" si="74"/>
        <v>0</v>
      </c>
      <c r="AB74" s="244">
        <f t="shared" si="74"/>
        <v>0</v>
      </c>
      <c r="AC74" s="244">
        <f t="shared" si="74"/>
        <v>0</v>
      </c>
      <c r="AD74" s="248">
        <f t="shared" si="74"/>
        <v>2012556</v>
      </c>
      <c r="AE74" s="246">
        <f t="shared" si="74"/>
        <v>0</v>
      </c>
      <c r="AF74" s="244">
        <f t="shared" si="74"/>
        <v>0</v>
      </c>
      <c r="AG74" s="271">
        <f t="shared" si="74"/>
        <v>0</v>
      </c>
      <c r="AH74" s="264">
        <f t="shared" si="74"/>
        <v>368</v>
      </c>
      <c r="AI74" s="247">
        <f t="shared" si="74"/>
        <v>0</v>
      </c>
      <c r="AJ74" s="247">
        <f t="shared" si="74"/>
        <v>2</v>
      </c>
      <c r="AK74" s="247">
        <f t="shared" si="74"/>
        <v>0</v>
      </c>
      <c r="AL74" s="247">
        <f t="shared" si="74"/>
        <v>298</v>
      </c>
      <c r="AM74" s="247">
        <f t="shared" si="74"/>
        <v>136</v>
      </c>
      <c r="AN74" s="247">
        <f t="shared" si="74"/>
        <v>10</v>
      </c>
      <c r="AO74" s="247">
        <f t="shared" si="74"/>
        <v>21</v>
      </c>
      <c r="AP74" s="247">
        <f t="shared" si="74"/>
        <v>152</v>
      </c>
      <c r="AQ74" s="247">
        <f t="shared" si="74"/>
        <v>0</v>
      </c>
      <c r="AR74" s="247">
        <f t="shared" si="74"/>
        <v>0</v>
      </c>
      <c r="AS74" s="247">
        <f t="shared" si="74"/>
        <v>0</v>
      </c>
      <c r="AT74" s="248">
        <f t="shared" si="74"/>
        <v>984</v>
      </c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AT75" si="75">SUMIF($C$6:$C$73,$C$75,F$6:F$73)</f>
        <v>0</v>
      </c>
      <c r="G75" s="240">
        <f t="shared" si="75"/>
        <v>2013240</v>
      </c>
      <c r="H75" s="254">
        <f t="shared" si="75"/>
        <v>2013240</v>
      </c>
      <c r="I75" s="250">
        <f>SUMIF($C$6:$C$73,$C$75,I$6:I$73)</f>
        <v>21489340</v>
      </c>
      <c r="J75" s="240">
        <f t="shared" si="75"/>
        <v>0</v>
      </c>
      <c r="K75" s="240">
        <f t="shared" si="75"/>
        <v>0</v>
      </c>
      <c r="L75" s="240">
        <f t="shared" si="75"/>
        <v>0</v>
      </c>
      <c r="M75" s="251">
        <f t="shared" si="75"/>
        <v>4417530</v>
      </c>
      <c r="N75" s="252">
        <f t="shared" si="75"/>
        <v>17865280</v>
      </c>
      <c r="O75" s="253">
        <f t="shared" si="75"/>
        <v>32742410</v>
      </c>
      <c r="P75" s="253">
        <f t="shared" si="75"/>
        <v>0</v>
      </c>
      <c r="Q75" s="253">
        <f t="shared" si="75"/>
        <v>13271000</v>
      </c>
      <c r="R75" s="253">
        <f t="shared" si="75"/>
        <v>0</v>
      </c>
      <c r="S75" s="253">
        <f t="shared" si="75"/>
        <v>451340</v>
      </c>
      <c r="T75" s="253">
        <f t="shared" si="75"/>
        <v>12506640</v>
      </c>
      <c r="U75" s="253">
        <f t="shared" si="75"/>
        <v>3939600</v>
      </c>
      <c r="V75" s="254">
        <f t="shared" si="75"/>
        <v>80776270</v>
      </c>
      <c r="W75" s="250">
        <f t="shared" si="75"/>
        <v>3024210</v>
      </c>
      <c r="X75" s="240">
        <f t="shared" si="75"/>
        <v>840000</v>
      </c>
      <c r="Y75" s="240">
        <f t="shared" si="75"/>
        <v>12399520</v>
      </c>
      <c r="Z75" s="240">
        <f t="shared" si="75"/>
        <v>24160018</v>
      </c>
      <c r="AA75" s="240">
        <f t="shared" si="75"/>
        <v>0</v>
      </c>
      <c r="AB75" s="240">
        <f t="shared" si="75"/>
        <v>0</v>
      </c>
      <c r="AC75" s="240">
        <f t="shared" si="75"/>
        <v>0</v>
      </c>
      <c r="AD75" s="254">
        <f t="shared" si="75"/>
        <v>140677780</v>
      </c>
      <c r="AE75" s="257">
        <f t="shared" si="75"/>
        <v>0</v>
      </c>
      <c r="AF75" s="240">
        <f t="shared" si="75"/>
        <v>0</v>
      </c>
      <c r="AG75" s="225">
        <f t="shared" si="75"/>
        <v>0</v>
      </c>
      <c r="AH75" s="265">
        <f t="shared" si="75"/>
        <v>14430070</v>
      </c>
      <c r="AI75" s="241">
        <f t="shared" si="75"/>
        <v>0</v>
      </c>
      <c r="AJ75" s="241">
        <f t="shared" si="75"/>
        <v>44531</v>
      </c>
      <c r="AK75" s="241">
        <f t="shared" si="75"/>
        <v>0</v>
      </c>
      <c r="AL75" s="241">
        <f t="shared" si="75"/>
        <v>2103880</v>
      </c>
      <c r="AM75" s="241">
        <f t="shared" si="75"/>
        <v>6061191.3399999999</v>
      </c>
      <c r="AN75" s="241">
        <f t="shared" si="75"/>
        <v>441420</v>
      </c>
      <c r="AO75" s="241">
        <f t="shared" si="75"/>
        <v>0</v>
      </c>
      <c r="AP75" s="241">
        <f t="shared" si="75"/>
        <v>9343410</v>
      </c>
      <c r="AQ75" s="241">
        <f t="shared" si="75"/>
        <v>0</v>
      </c>
      <c r="AR75" s="241">
        <f t="shared" si="75"/>
        <v>0</v>
      </c>
      <c r="AS75" s="241">
        <f t="shared" si="75"/>
        <v>0</v>
      </c>
      <c r="AT75" s="254">
        <f t="shared" si="75"/>
        <v>32301072.34</v>
      </c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</mergeCells>
  <phoneticPr fontId="3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workbookViewId="0">
      <pane xSplit="8" ySplit="17" topLeftCell="V18" activePane="bottomRight" state="frozen"/>
      <selection pane="topRight" activeCell="I1" sqref="I1"/>
      <selection pane="bottomLeft" activeCell="A18" sqref="A18"/>
      <selection pane="bottomRight" activeCell="D6" sqref="D6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40" width="10.875" bestFit="1" customWidth="1"/>
    <col min="42" max="43" width="10.875" bestFit="1" customWidth="1"/>
    <col min="46" max="46" width="11" bestFit="1" customWidth="1"/>
  </cols>
  <sheetData>
    <row r="1" spans="1:46" ht="19.5" thickBot="1">
      <c r="A1" s="510"/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79" t="s">
        <v>5</v>
      </c>
      <c r="R4" s="530" t="s">
        <v>6</v>
      </c>
      <c r="S4" s="530"/>
      <c r="T4" s="379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81" t="s">
        <v>12</v>
      </c>
      <c r="P5" s="202" t="s">
        <v>13</v>
      </c>
      <c r="Q5" s="203" t="s">
        <v>14</v>
      </c>
      <c r="R5" s="204" t="s">
        <v>15</v>
      </c>
      <c r="S5" s="381" t="s">
        <v>16</v>
      </c>
      <c r="T5" s="380" t="s">
        <v>17</v>
      </c>
      <c r="U5" s="531"/>
      <c r="V5" s="533"/>
      <c r="W5" s="546"/>
      <c r="X5" s="548"/>
      <c r="Y5" s="548"/>
      <c r="Z5" s="383" t="s">
        <v>85</v>
      </c>
      <c r="AA5" s="380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82" t="s">
        <v>84</v>
      </c>
      <c r="AJ5" s="382" t="s">
        <v>11</v>
      </c>
      <c r="AK5" s="382" t="s">
        <v>84</v>
      </c>
      <c r="AL5" s="536"/>
      <c r="AM5" s="382" t="s">
        <v>74</v>
      </c>
      <c r="AN5" s="382" t="s">
        <v>75</v>
      </c>
      <c r="AO5" s="526"/>
      <c r="AP5" s="538"/>
      <c r="AQ5" s="526"/>
      <c r="AR5" s="526"/>
      <c r="AS5" s="526"/>
      <c r="AT5" s="528"/>
    </row>
    <row r="6" spans="1:46">
      <c r="A6" s="506">
        <v>43160</v>
      </c>
      <c r="B6" s="507" t="str">
        <f>IF(TRIM(A6)="","","(" &amp; MID("일월화수목금토",WEEKDAY(A6),1) &amp; ")")</f>
        <v>(목)</v>
      </c>
      <c r="C6" s="231" t="str">
        <f>IF(TRIM(A6)="","",$C$74)</f>
        <v>인원</v>
      </c>
      <c r="D6" s="236"/>
      <c r="E6" s="373"/>
      <c r="F6" s="198"/>
      <c r="G6" s="198"/>
      <c r="H6" s="229">
        <f>SUM(E6:G6)</f>
        <v>0</v>
      </c>
      <c r="I6" s="373"/>
      <c r="J6" s="198"/>
      <c r="K6" s="198"/>
      <c r="L6" s="198"/>
      <c r="M6" s="211"/>
      <c r="N6" s="373"/>
      <c r="O6" s="198"/>
      <c r="P6" s="198"/>
      <c r="Q6" s="198"/>
      <c r="R6" s="198"/>
      <c r="S6" s="198"/>
      <c r="T6" s="198"/>
      <c r="U6" s="286"/>
      <c r="V6" s="229">
        <f t="shared" ref="V6:V73" si="0">SUM(N6:U6)</f>
        <v>0</v>
      </c>
      <c r="W6" s="222"/>
      <c r="X6" s="198"/>
      <c r="Y6" s="198"/>
      <c r="Z6" s="198"/>
      <c r="AA6" s="198"/>
      <c r="AB6" s="198"/>
      <c r="AC6" s="198"/>
      <c r="AD6" s="229">
        <f t="shared" ref="AD6:AD11" si="1">SUM(I6:M6)+SUM(V6:AC6)</f>
        <v>0</v>
      </c>
      <c r="AE6" s="267"/>
      <c r="AF6" s="199"/>
      <c r="AG6" s="229">
        <f>SUM(AE6:AF6)</f>
        <v>0</v>
      </c>
      <c r="AH6" s="274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29">
        <f>SUM(AH6:AS6)</f>
        <v>0</v>
      </c>
    </row>
    <row r="7" spans="1:46">
      <c r="A7" s="502"/>
      <c r="B7" s="503"/>
      <c r="C7" s="232" t="str">
        <f>IF(TRIM(C6)="","",$C$75)</f>
        <v>매출</v>
      </c>
      <c r="D7" s="237"/>
      <c r="E7" s="224"/>
      <c r="F7" s="186"/>
      <c r="G7" s="186"/>
      <c r="H7" s="230">
        <f t="shared" ref="H7:H73" si="2">SUM(E7:G7)</f>
        <v>0</v>
      </c>
      <c r="I7" s="218"/>
      <c r="J7" s="184"/>
      <c r="K7" s="184"/>
      <c r="L7" s="184"/>
      <c r="M7" s="212"/>
      <c r="N7" s="217"/>
      <c r="O7" s="187"/>
      <c r="P7" s="187"/>
      <c r="Q7" s="187"/>
      <c r="R7" s="187"/>
      <c r="S7" s="187"/>
      <c r="T7" s="187"/>
      <c r="U7" s="288"/>
      <c r="V7" s="263">
        <f t="shared" si="0"/>
        <v>0</v>
      </c>
      <c r="W7" s="223"/>
      <c r="X7" s="184"/>
      <c r="Y7" s="184"/>
      <c r="Z7" s="184"/>
      <c r="AA7" s="184"/>
      <c r="AB7" s="184"/>
      <c r="AC7" s="184"/>
      <c r="AD7" s="230">
        <f t="shared" si="1"/>
        <v>0</v>
      </c>
      <c r="AE7" s="268"/>
      <c r="AF7" s="188"/>
      <c r="AG7" s="230">
        <f>SUM(AE7:AF7)</f>
        <v>0</v>
      </c>
      <c r="AH7" s="275"/>
      <c r="AI7" s="189"/>
      <c r="AJ7" s="189"/>
      <c r="AK7" s="189"/>
      <c r="AL7" s="189"/>
      <c r="AM7" s="189"/>
      <c r="AN7" s="189"/>
      <c r="AO7" s="190"/>
      <c r="AP7" s="190"/>
      <c r="AQ7" s="190"/>
      <c r="AR7" s="190"/>
      <c r="AS7" s="190"/>
      <c r="AT7" s="230">
        <f>SUM(AH7:AS7)</f>
        <v>0</v>
      </c>
    </row>
    <row r="8" spans="1:46">
      <c r="A8" s="502">
        <v>43161</v>
      </c>
      <c r="B8" s="503" t="str">
        <f t="shared" ref="B8" si="3">IF(TRIM(A8)="","","(" &amp; MID("일월화수목금토",WEEKDAY(A8),1) &amp; ")")</f>
        <v>(금)</v>
      </c>
      <c r="C8" s="232" t="str">
        <f t="shared" ref="C8" si="4">IF(TRIM(A8)="","",$C$74)</f>
        <v>인원</v>
      </c>
      <c r="D8" s="237"/>
      <c r="E8" s="218"/>
      <c r="F8" s="184"/>
      <c r="G8" s="184"/>
      <c r="H8" s="229">
        <f t="shared" si="2"/>
        <v>0</v>
      </c>
      <c r="I8" s="218">
        <v>22</v>
      </c>
      <c r="J8" s="184"/>
      <c r="K8" s="184"/>
      <c r="L8" s="184"/>
      <c r="M8" s="212">
        <v>20</v>
      </c>
      <c r="N8" s="218">
        <v>15</v>
      </c>
      <c r="O8" s="184">
        <v>7</v>
      </c>
      <c r="P8" s="184"/>
      <c r="Q8" s="184">
        <v>13</v>
      </c>
      <c r="R8" s="184"/>
      <c r="S8" s="184"/>
      <c r="T8" s="184">
        <v>8</v>
      </c>
      <c r="U8" s="287">
        <v>17</v>
      </c>
      <c r="V8" s="229">
        <f t="shared" si="0"/>
        <v>60</v>
      </c>
      <c r="W8" s="223">
        <v>1</v>
      </c>
      <c r="X8" s="184"/>
      <c r="Y8" s="184">
        <v>20</v>
      </c>
      <c r="Z8" s="184">
        <v>11</v>
      </c>
      <c r="AA8" s="184"/>
      <c r="AB8" s="184"/>
      <c r="AC8" s="184"/>
      <c r="AD8" s="229">
        <f t="shared" si="1"/>
        <v>134</v>
      </c>
      <c r="AE8" s="269"/>
      <c r="AF8" s="185"/>
      <c r="AG8" s="229">
        <f t="shared" ref="AG8:AG73" si="5">SUM(AE8:AF8)</f>
        <v>0</v>
      </c>
      <c r="AH8" s="276">
        <v>13</v>
      </c>
      <c r="AI8" s="191"/>
      <c r="AJ8" s="191"/>
      <c r="AK8" s="191"/>
      <c r="AL8" s="191">
        <v>13</v>
      </c>
      <c r="AM8" s="191">
        <v>1</v>
      </c>
      <c r="AN8" s="191">
        <v>1</v>
      </c>
      <c r="AO8" s="191">
        <v>4</v>
      </c>
      <c r="AP8" s="191">
        <v>24</v>
      </c>
      <c r="AQ8" s="191"/>
      <c r="AR8" s="191"/>
      <c r="AS8" s="191"/>
      <c r="AT8" s="229">
        <f t="shared" ref="AT8:AT73" si="6">SUM(AH8:AS8)</f>
        <v>56</v>
      </c>
    </row>
    <row r="9" spans="1:46">
      <c r="A9" s="502"/>
      <c r="B9" s="503"/>
      <c r="C9" s="232" t="str">
        <f t="shared" ref="C9" si="7">IF(TRIM(C8)="","",$C$75)</f>
        <v>매출</v>
      </c>
      <c r="D9" s="237"/>
      <c r="E9" s="224"/>
      <c r="F9" s="186"/>
      <c r="G9" s="186"/>
      <c r="H9" s="230">
        <f t="shared" si="2"/>
        <v>0</v>
      </c>
      <c r="I9" s="218">
        <v>949710</v>
      </c>
      <c r="J9" s="184"/>
      <c r="K9" s="184"/>
      <c r="L9" s="184"/>
      <c r="M9" s="212">
        <v>141200</v>
      </c>
      <c r="N9" s="217">
        <v>1016400</v>
      </c>
      <c r="O9" s="187">
        <v>964320</v>
      </c>
      <c r="P9" s="187"/>
      <c r="Q9" s="187">
        <v>522340</v>
      </c>
      <c r="R9" s="187"/>
      <c r="S9" s="187"/>
      <c r="T9" s="187">
        <v>902580</v>
      </c>
      <c r="U9" s="288">
        <v>227800</v>
      </c>
      <c r="V9" s="263">
        <f t="shared" si="0"/>
        <v>3633440</v>
      </c>
      <c r="W9" s="223">
        <v>34810</v>
      </c>
      <c r="X9" s="184"/>
      <c r="Y9" s="184">
        <v>3198000</v>
      </c>
      <c r="Z9" s="184">
        <v>1280000</v>
      </c>
      <c r="AA9" s="184"/>
      <c r="AB9" s="184"/>
      <c r="AC9" s="184"/>
      <c r="AD9" s="230">
        <f t="shared" si="1"/>
        <v>9237160</v>
      </c>
      <c r="AE9" s="268"/>
      <c r="AF9" s="188"/>
      <c r="AG9" s="230">
        <f t="shared" si="5"/>
        <v>0</v>
      </c>
      <c r="AH9" s="276">
        <v>575230</v>
      </c>
      <c r="AI9" s="191"/>
      <c r="AJ9" s="191"/>
      <c r="AK9" s="191"/>
      <c r="AL9" s="191">
        <v>91780</v>
      </c>
      <c r="AM9" s="191">
        <v>36220</v>
      </c>
      <c r="AN9" s="191">
        <v>19280</v>
      </c>
      <c r="AO9" s="191"/>
      <c r="AP9" s="191">
        <v>1958620</v>
      </c>
      <c r="AQ9" s="191"/>
      <c r="AR9" s="191"/>
      <c r="AS9" s="191"/>
      <c r="AT9" s="230">
        <f t="shared" si="6"/>
        <v>2681130</v>
      </c>
    </row>
    <row r="10" spans="1:46">
      <c r="A10" s="502">
        <v>43162</v>
      </c>
      <c r="B10" s="503" t="str">
        <f t="shared" ref="B10" si="8">IF(TRIM(A10)="","","(" &amp; MID("일월화수목금토",WEEKDAY(A10),1) &amp; ")")</f>
        <v>(토)</v>
      </c>
      <c r="C10" s="232" t="str">
        <f>IF(TRIM(A10)="","",$C$74)</f>
        <v>인원</v>
      </c>
      <c r="D10" s="237"/>
      <c r="E10" s="218"/>
      <c r="F10" s="184"/>
      <c r="G10" s="184"/>
      <c r="H10" s="229">
        <f t="shared" si="2"/>
        <v>0</v>
      </c>
      <c r="I10" s="218"/>
      <c r="J10" s="184"/>
      <c r="K10" s="184"/>
      <c r="L10" s="184"/>
      <c r="M10" s="212"/>
      <c r="N10" s="218"/>
      <c r="O10" s="184"/>
      <c r="P10" s="184"/>
      <c r="Q10" s="184"/>
      <c r="R10" s="184"/>
      <c r="S10" s="184"/>
      <c r="T10" s="184"/>
      <c r="U10" s="287"/>
      <c r="V10" s="229">
        <f t="shared" si="0"/>
        <v>0</v>
      </c>
      <c r="W10" s="223"/>
      <c r="X10" s="184"/>
      <c r="Y10" s="184"/>
      <c r="Z10" s="184"/>
      <c r="AA10" s="184"/>
      <c r="AB10" s="184"/>
      <c r="AC10" s="184"/>
      <c r="AD10" s="229">
        <f t="shared" si="1"/>
        <v>0</v>
      </c>
      <c r="AE10" s="269"/>
      <c r="AF10" s="185"/>
      <c r="AG10" s="229">
        <f t="shared" si="5"/>
        <v>0</v>
      </c>
      <c r="AH10" s="277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229">
        <f t="shared" si="6"/>
        <v>0</v>
      </c>
    </row>
    <row r="11" spans="1:46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>
        <f t="shared" si="2"/>
        <v>0</v>
      </c>
      <c r="I11" s="218"/>
      <c r="J11" s="184"/>
      <c r="K11" s="184"/>
      <c r="L11" s="184"/>
      <c r="M11" s="212"/>
      <c r="N11" s="217"/>
      <c r="O11" s="187"/>
      <c r="P11" s="187"/>
      <c r="Q11" s="187"/>
      <c r="R11" s="187"/>
      <c r="S11" s="187"/>
      <c r="T11" s="187"/>
      <c r="U11" s="288"/>
      <c r="V11" s="263">
        <f t="shared" si="0"/>
        <v>0</v>
      </c>
      <c r="W11" s="223"/>
      <c r="X11" s="184"/>
      <c r="Y11" s="184"/>
      <c r="Z11" s="184"/>
      <c r="AA11" s="184"/>
      <c r="AB11" s="184"/>
      <c r="AC11" s="184"/>
      <c r="AD11" s="230">
        <f t="shared" si="1"/>
        <v>0</v>
      </c>
      <c r="AE11" s="268"/>
      <c r="AF11" s="188"/>
      <c r="AG11" s="230">
        <f t="shared" si="5"/>
        <v>0</v>
      </c>
      <c r="AH11" s="278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230">
        <f t="shared" si="6"/>
        <v>0</v>
      </c>
    </row>
    <row r="12" spans="1:46">
      <c r="A12" s="506">
        <v>43163</v>
      </c>
      <c r="B12" s="505" t="s">
        <v>137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/>
      <c r="J12" s="184"/>
      <c r="K12" s="184"/>
      <c r="L12" s="184"/>
      <c r="M12" s="212"/>
      <c r="N12" s="218"/>
      <c r="O12" s="184"/>
      <c r="P12" s="187"/>
      <c r="Q12" s="187"/>
      <c r="R12" s="187"/>
      <c r="S12" s="184"/>
      <c r="T12" s="187"/>
      <c r="U12" s="288"/>
      <c r="V12" s="229">
        <v>3</v>
      </c>
      <c r="W12" s="223"/>
      <c r="X12" s="184"/>
      <c r="Y12" s="184"/>
      <c r="Z12" s="184"/>
      <c r="AA12" s="184"/>
      <c r="AB12" s="184"/>
      <c r="AC12" s="184"/>
      <c r="AD12" s="360"/>
      <c r="AE12" s="268"/>
      <c r="AF12" s="188"/>
      <c r="AG12" s="360"/>
      <c r="AH12" s="278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360"/>
    </row>
    <row r="13" spans="1:46">
      <c r="A13" s="502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/>
      <c r="J13" s="184"/>
      <c r="K13" s="184"/>
      <c r="L13" s="184"/>
      <c r="M13" s="212"/>
      <c r="N13" s="217"/>
      <c r="O13" s="187"/>
      <c r="P13" s="187"/>
      <c r="Q13" s="187"/>
      <c r="R13" s="187"/>
      <c r="S13" s="187"/>
      <c r="T13" s="187"/>
      <c r="U13" s="288"/>
      <c r="V13" s="263">
        <f t="shared" si="0"/>
        <v>0</v>
      </c>
      <c r="W13" s="223"/>
      <c r="X13" s="184"/>
      <c r="Y13" s="184"/>
      <c r="Z13" s="184"/>
      <c r="AA13" s="184"/>
      <c r="AB13" s="184"/>
      <c r="AC13" s="184"/>
      <c r="AD13" s="360"/>
      <c r="AE13" s="268"/>
      <c r="AF13" s="188"/>
      <c r="AG13" s="360"/>
      <c r="AH13" s="278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360"/>
    </row>
    <row r="14" spans="1:46">
      <c r="A14" s="506">
        <v>43164</v>
      </c>
      <c r="B14" s="503" t="str">
        <f t="shared" ref="B14" si="9">IF(TRIM(A14)="","","(" &amp; MID("일월화수목금토",WEEKDAY(A14),1) &amp; ")")</f>
        <v>(월)</v>
      </c>
      <c r="C14" s="232" t="str">
        <f t="shared" ref="C14" si="10">IF(TRIM(A14)="","",$C$74)</f>
        <v>인원</v>
      </c>
      <c r="D14" s="237"/>
      <c r="E14" s="218"/>
      <c r="F14" s="184"/>
      <c r="G14" s="184"/>
      <c r="H14" s="229">
        <f t="shared" si="2"/>
        <v>0</v>
      </c>
      <c r="I14" s="218">
        <v>21</v>
      </c>
      <c r="J14" s="184"/>
      <c r="K14" s="184"/>
      <c r="L14" s="184"/>
      <c r="M14" s="212">
        <v>19</v>
      </c>
      <c r="N14" s="218">
        <v>11</v>
      </c>
      <c r="O14" s="184">
        <v>13</v>
      </c>
      <c r="P14" s="184">
        <v>5</v>
      </c>
      <c r="Q14" s="184">
        <v>17</v>
      </c>
      <c r="R14" s="184"/>
      <c r="S14" s="184"/>
      <c r="T14" s="184">
        <v>7</v>
      </c>
      <c r="U14" s="287">
        <v>18</v>
      </c>
      <c r="V14" s="229">
        <f t="shared" si="0"/>
        <v>71</v>
      </c>
      <c r="W14" s="223">
        <v>3</v>
      </c>
      <c r="X14" s="184"/>
      <c r="Y14" s="184">
        <v>8</v>
      </c>
      <c r="Z14" s="184">
        <v>9</v>
      </c>
      <c r="AA14" s="184"/>
      <c r="AB14" s="184"/>
      <c r="AC14" s="184"/>
      <c r="AD14" s="229">
        <f t="shared" ref="AD14:AD73" si="11">SUM(I14:M14)+SUM(V14:AC14)</f>
        <v>131</v>
      </c>
      <c r="AE14" s="269"/>
      <c r="AF14" s="185"/>
      <c r="AG14" s="229">
        <f t="shared" si="5"/>
        <v>0</v>
      </c>
      <c r="AH14" s="277">
        <v>10</v>
      </c>
      <c r="AI14" s="192"/>
      <c r="AJ14" s="192"/>
      <c r="AK14" s="192"/>
      <c r="AL14" s="192">
        <v>8</v>
      </c>
      <c r="AM14" s="192"/>
      <c r="AN14" s="192">
        <v>1</v>
      </c>
      <c r="AO14" s="192">
        <v>4</v>
      </c>
      <c r="AP14" s="192">
        <v>15</v>
      </c>
      <c r="AQ14" s="192"/>
      <c r="AR14" s="192"/>
      <c r="AS14" s="192"/>
      <c r="AT14" s="229">
        <f t="shared" si="6"/>
        <v>38</v>
      </c>
    </row>
    <row r="15" spans="1:46">
      <c r="A15" s="502"/>
      <c r="B15" s="503"/>
      <c r="C15" s="232" t="str">
        <f t="shared" ref="C15" si="12">IF(TRIM(C14)="","",$C$75)</f>
        <v>매출</v>
      </c>
      <c r="D15" s="237"/>
      <c r="E15" s="224"/>
      <c r="F15" s="186"/>
      <c r="G15" s="186"/>
      <c r="H15" s="230">
        <f t="shared" si="2"/>
        <v>0</v>
      </c>
      <c r="I15" s="218">
        <v>895510</v>
      </c>
      <c r="J15" s="184"/>
      <c r="K15" s="184"/>
      <c r="L15" s="184"/>
      <c r="M15" s="212">
        <v>131140</v>
      </c>
      <c r="N15" s="217">
        <v>789030</v>
      </c>
      <c r="O15" s="187">
        <v>1842490</v>
      </c>
      <c r="P15" s="187">
        <v>256150</v>
      </c>
      <c r="Q15" s="187">
        <v>642260</v>
      </c>
      <c r="R15" s="187"/>
      <c r="S15" s="187"/>
      <c r="T15" s="187">
        <v>703010</v>
      </c>
      <c r="U15" s="288">
        <v>241200</v>
      </c>
      <c r="V15" s="263">
        <f t="shared" si="0"/>
        <v>4474140</v>
      </c>
      <c r="W15" s="223">
        <v>105480</v>
      </c>
      <c r="X15" s="184"/>
      <c r="Y15" s="184">
        <v>1255000</v>
      </c>
      <c r="Z15" s="184">
        <v>970000</v>
      </c>
      <c r="AA15" s="184"/>
      <c r="AB15" s="184"/>
      <c r="AC15" s="184"/>
      <c r="AD15" s="230">
        <f t="shared" si="11"/>
        <v>7831270</v>
      </c>
      <c r="AE15" s="268"/>
      <c r="AF15" s="188"/>
      <c r="AG15" s="230">
        <f t="shared" si="5"/>
        <v>0</v>
      </c>
      <c r="AH15" s="278">
        <v>470880</v>
      </c>
      <c r="AI15" s="193"/>
      <c r="AJ15" s="193"/>
      <c r="AK15" s="193"/>
      <c r="AL15" s="193">
        <v>56480</v>
      </c>
      <c r="AM15" s="193"/>
      <c r="AN15" s="193">
        <v>74600</v>
      </c>
      <c r="AO15" s="193"/>
      <c r="AP15" s="193">
        <v>1797680</v>
      </c>
      <c r="AQ15" s="193"/>
      <c r="AR15" s="193"/>
      <c r="AS15" s="193"/>
      <c r="AT15" s="230">
        <f t="shared" si="6"/>
        <v>2399640</v>
      </c>
    </row>
    <row r="16" spans="1:46">
      <c r="A16" s="502">
        <v>43165</v>
      </c>
      <c r="B16" s="503" t="str">
        <f t="shared" ref="B16" si="13">IF(TRIM(A16)="","","(" &amp; MID("일월화수목금토",WEEKDAY(A16),1) &amp; ")")</f>
        <v>(화)</v>
      </c>
      <c r="C16" s="232" t="str">
        <f t="shared" ref="C16" si="14">IF(TRIM(A16)="","",$C$74)</f>
        <v>인원</v>
      </c>
      <c r="D16" s="237"/>
      <c r="E16" s="218"/>
      <c r="F16" s="184"/>
      <c r="G16" s="184">
        <v>6</v>
      </c>
      <c r="H16" s="229">
        <f t="shared" si="2"/>
        <v>6</v>
      </c>
      <c r="I16" s="218">
        <v>33</v>
      </c>
      <c r="J16" s="184"/>
      <c r="K16" s="184"/>
      <c r="L16" s="184"/>
      <c r="M16" s="212">
        <v>32</v>
      </c>
      <c r="N16" s="218">
        <v>18</v>
      </c>
      <c r="O16" s="184">
        <v>18</v>
      </c>
      <c r="P16" s="184"/>
      <c r="Q16" s="184">
        <v>23</v>
      </c>
      <c r="R16" s="184"/>
      <c r="S16" s="184"/>
      <c r="T16" s="184">
        <v>8</v>
      </c>
      <c r="U16" s="287">
        <v>22</v>
      </c>
      <c r="V16" s="229">
        <f t="shared" si="0"/>
        <v>89</v>
      </c>
      <c r="W16" s="223">
        <v>5</v>
      </c>
      <c r="X16" s="184">
        <v>1</v>
      </c>
      <c r="Y16" s="184">
        <v>2</v>
      </c>
      <c r="Z16" s="184">
        <v>16</v>
      </c>
      <c r="AA16" s="184"/>
      <c r="AB16" s="184"/>
      <c r="AC16" s="184"/>
      <c r="AD16" s="229">
        <f t="shared" si="11"/>
        <v>178</v>
      </c>
      <c r="AE16" s="269"/>
      <c r="AF16" s="185"/>
      <c r="AG16" s="229">
        <f t="shared" si="5"/>
        <v>0</v>
      </c>
      <c r="AH16" s="277">
        <v>10</v>
      </c>
      <c r="AI16" s="192"/>
      <c r="AJ16" s="192"/>
      <c r="AK16" s="192"/>
      <c r="AL16" s="192">
        <v>10</v>
      </c>
      <c r="AM16" s="192">
        <v>3</v>
      </c>
      <c r="AN16" s="192">
        <v>1</v>
      </c>
      <c r="AO16" s="192"/>
      <c r="AP16" s="192">
        <v>3</v>
      </c>
      <c r="AQ16" s="192"/>
      <c r="AR16" s="192"/>
      <c r="AS16" s="192"/>
      <c r="AT16" s="229">
        <f t="shared" si="6"/>
        <v>27</v>
      </c>
    </row>
    <row r="17" spans="1:46">
      <c r="A17" s="502"/>
      <c r="B17" s="503"/>
      <c r="C17" s="232" t="str">
        <f t="shared" ref="C17" si="15">IF(TRIM(C16)="","",$C$75)</f>
        <v>매출</v>
      </c>
      <c r="D17" s="237"/>
      <c r="E17" s="224"/>
      <c r="F17" s="186"/>
      <c r="G17" s="186">
        <v>217580</v>
      </c>
      <c r="H17" s="230">
        <f t="shared" si="2"/>
        <v>217580</v>
      </c>
      <c r="I17" s="218">
        <v>1584850</v>
      </c>
      <c r="J17" s="184"/>
      <c r="K17" s="184"/>
      <c r="L17" s="184"/>
      <c r="M17" s="212">
        <v>225920</v>
      </c>
      <c r="N17" s="217">
        <v>1291140</v>
      </c>
      <c r="O17" s="187">
        <v>2551140</v>
      </c>
      <c r="P17" s="187"/>
      <c r="Q17" s="187">
        <v>868940</v>
      </c>
      <c r="R17" s="187"/>
      <c r="S17" s="187"/>
      <c r="T17" s="187">
        <v>902580</v>
      </c>
      <c r="U17" s="288">
        <v>294800</v>
      </c>
      <c r="V17" s="263">
        <f t="shared" si="0"/>
        <v>5908600</v>
      </c>
      <c r="W17" s="223">
        <v>125320</v>
      </c>
      <c r="X17" s="184">
        <v>140000</v>
      </c>
      <c r="Y17" s="184">
        <v>100000</v>
      </c>
      <c r="Z17" s="184">
        <v>1800000</v>
      </c>
      <c r="AA17" s="184"/>
      <c r="AB17" s="184"/>
      <c r="AC17" s="184"/>
      <c r="AD17" s="230">
        <f t="shared" si="11"/>
        <v>9884690</v>
      </c>
      <c r="AE17" s="268"/>
      <c r="AF17" s="188"/>
      <c r="AG17" s="230">
        <f t="shared" si="5"/>
        <v>0</v>
      </c>
      <c r="AH17" s="278">
        <v>459620</v>
      </c>
      <c r="AI17" s="193"/>
      <c r="AJ17" s="193"/>
      <c r="AK17" s="193"/>
      <c r="AL17" s="193">
        <v>73600</v>
      </c>
      <c r="AM17" s="193">
        <v>142080</v>
      </c>
      <c r="AN17" s="193">
        <v>37140</v>
      </c>
      <c r="AO17" s="193"/>
      <c r="AP17" s="193">
        <v>90100</v>
      </c>
      <c r="AQ17" s="193"/>
      <c r="AR17" s="193"/>
      <c r="AS17" s="193"/>
      <c r="AT17" s="230">
        <f t="shared" si="6"/>
        <v>802540</v>
      </c>
    </row>
    <row r="18" spans="1:46" ht="19.5" customHeight="1">
      <c r="A18" s="502">
        <v>43166</v>
      </c>
      <c r="B18" s="503" t="str">
        <f t="shared" ref="B18" si="16">IF(TRIM(A18)="","","(" &amp; MID("일월화수목금토",WEEKDAY(A18),1) &amp; ")")</f>
        <v>(수)</v>
      </c>
      <c r="C18" s="232" t="str">
        <f t="shared" ref="C18" si="17">IF(TRIM(A18)="","",$C$74)</f>
        <v>인원</v>
      </c>
      <c r="D18" s="237"/>
      <c r="E18" s="218"/>
      <c r="F18" s="184"/>
      <c r="G18" s="184"/>
      <c r="H18" s="229">
        <f t="shared" si="2"/>
        <v>0</v>
      </c>
      <c r="I18" s="218">
        <v>27</v>
      </c>
      <c r="J18" s="184"/>
      <c r="K18" s="184"/>
      <c r="L18" s="184"/>
      <c r="M18" s="212">
        <v>28</v>
      </c>
      <c r="N18" s="218">
        <v>15</v>
      </c>
      <c r="O18" s="184">
        <v>17</v>
      </c>
      <c r="P18" s="184">
        <v>1</v>
      </c>
      <c r="Q18" s="184">
        <v>26</v>
      </c>
      <c r="R18" s="184"/>
      <c r="S18" s="184"/>
      <c r="T18" s="184">
        <v>9</v>
      </c>
      <c r="U18" s="287">
        <v>23</v>
      </c>
      <c r="V18" s="229">
        <f t="shared" si="0"/>
        <v>91</v>
      </c>
      <c r="W18" s="223">
        <v>6</v>
      </c>
      <c r="X18" s="184"/>
      <c r="Y18" s="184">
        <v>10</v>
      </c>
      <c r="Z18" s="184">
        <v>17</v>
      </c>
      <c r="AA18" s="184"/>
      <c r="AB18" s="184"/>
      <c r="AC18" s="184"/>
      <c r="AD18" s="229">
        <f t="shared" si="11"/>
        <v>179</v>
      </c>
      <c r="AE18" s="269"/>
      <c r="AF18" s="185"/>
      <c r="AG18" s="229">
        <f t="shared" si="5"/>
        <v>0</v>
      </c>
      <c r="AH18" s="277">
        <v>26</v>
      </c>
      <c r="AI18" s="192"/>
      <c r="AJ18" s="192"/>
      <c r="AK18" s="192"/>
      <c r="AL18" s="192">
        <v>26</v>
      </c>
      <c r="AM18" s="192">
        <v>2</v>
      </c>
      <c r="AN18" s="192">
        <v>2</v>
      </c>
      <c r="AO18" s="192"/>
      <c r="AP18" s="192">
        <v>1</v>
      </c>
      <c r="AQ18" s="192"/>
      <c r="AR18" s="192"/>
      <c r="AS18" s="192"/>
      <c r="AT18" s="229">
        <f t="shared" si="6"/>
        <v>57</v>
      </c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>
        <f t="shared" si="2"/>
        <v>0</v>
      </c>
      <c r="I19" s="218">
        <v>1309440</v>
      </c>
      <c r="J19" s="184"/>
      <c r="K19" s="184"/>
      <c r="L19" s="184"/>
      <c r="M19" s="212">
        <v>200680</v>
      </c>
      <c r="N19" s="217">
        <v>1016400</v>
      </c>
      <c r="O19" s="187">
        <v>2409410</v>
      </c>
      <c r="P19" s="187">
        <v>51230</v>
      </c>
      <c r="Q19" s="187">
        <v>982280</v>
      </c>
      <c r="R19" s="187"/>
      <c r="S19" s="187"/>
      <c r="T19" s="187">
        <v>953440</v>
      </c>
      <c r="U19" s="288">
        <v>908200</v>
      </c>
      <c r="V19" s="263">
        <f t="shared" si="0"/>
        <v>6320960</v>
      </c>
      <c r="W19" s="223">
        <v>213060</v>
      </c>
      <c r="X19" s="184"/>
      <c r="Y19" s="184">
        <v>717000</v>
      </c>
      <c r="Z19" s="184">
        <v>1940000</v>
      </c>
      <c r="AA19" s="184"/>
      <c r="AB19" s="184"/>
      <c r="AC19" s="184"/>
      <c r="AD19" s="230">
        <f t="shared" si="11"/>
        <v>10701140</v>
      </c>
      <c r="AE19" s="268"/>
      <c r="AF19" s="188"/>
      <c r="AG19" s="230">
        <f t="shared" si="5"/>
        <v>0</v>
      </c>
      <c r="AH19" s="278">
        <v>1091240</v>
      </c>
      <c r="AI19" s="193"/>
      <c r="AJ19" s="193"/>
      <c r="AK19" s="193"/>
      <c r="AL19" s="193">
        <v>183560</v>
      </c>
      <c r="AM19" s="193">
        <v>63190</v>
      </c>
      <c r="AN19" s="193">
        <v>118170</v>
      </c>
      <c r="AO19" s="193"/>
      <c r="AP19" s="193">
        <v>45710</v>
      </c>
      <c r="AQ19" s="193"/>
      <c r="AR19" s="193"/>
      <c r="AS19" s="193"/>
      <c r="AT19" s="230">
        <f t="shared" si="6"/>
        <v>1501870</v>
      </c>
    </row>
    <row r="20" spans="1:46">
      <c r="A20" s="506">
        <v>43167</v>
      </c>
      <c r="B20" s="505" t="s">
        <v>99</v>
      </c>
      <c r="C20" s="232" t="str">
        <f t="shared" ref="C20" si="18">IF(TRIM(A20)="","",$C$74)</f>
        <v>인원</v>
      </c>
      <c r="D20" s="237"/>
      <c r="E20" s="218"/>
      <c r="F20" s="184"/>
      <c r="G20" s="184"/>
      <c r="H20" s="229">
        <f t="shared" si="2"/>
        <v>0</v>
      </c>
      <c r="I20" s="218">
        <v>30</v>
      </c>
      <c r="J20" s="184"/>
      <c r="K20" s="184"/>
      <c r="L20" s="184"/>
      <c r="M20" s="212">
        <v>29</v>
      </c>
      <c r="N20" s="218">
        <v>17</v>
      </c>
      <c r="O20" s="184">
        <v>21</v>
      </c>
      <c r="P20" s="184"/>
      <c r="Q20" s="184">
        <v>24</v>
      </c>
      <c r="R20" s="184"/>
      <c r="S20" s="184">
        <v>1</v>
      </c>
      <c r="T20" s="184">
        <v>5</v>
      </c>
      <c r="U20" s="287">
        <v>21</v>
      </c>
      <c r="V20" s="229">
        <f t="shared" si="0"/>
        <v>89</v>
      </c>
      <c r="W20" s="223">
        <v>6</v>
      </c>
      <c r="X20" s="184">
        <v>1</v>
      </c>
      <c r="Y20" s="184">
        <v>7</v>
      </c>
      <c r="Z20" s="184">
        <v>13</v>
      </c>
      <c r="AA20" s="184"/>
      <c r="AB20" s="184"/>
      <c r="AC20" s="184"/>
      <c r="AD20" s="229">
        <f t="shared" si="11"/>
        <v>175</v>
      </c>
      <c r="AE20" s="269"/>
      <c r="AF20" s="185"/>
      <c r="AG20" s="229">
        <f t="shared" si="5"/>
        <v>0</v>
      </c>
      <c r="AH20" s="277">
        <v>15</v>
      </c>
      <c r="AI20" s="192"/>
      <c r="AJ20" s="192"/>
      <c r="AK20" s="192"/>
      <c r="AL20" s="192">
        <v>15</v>
      </c>
      <c r="AM20" s="192">
        <v>5</v>
      </c>
      <c r="AN20" s="192"/>
      <c r="AO20" s="192">
        <v>3</v>
      </c>
      <c r="AP20" s="192">
        <v>122</v>
      </c>
      <c r="AQ20" s="192"/>
      <c r="AR20" s="192"/>
      <c r="AS20" s="192"/>
      <c r="AT20" s="229">
        <f t="shared" si="6"/>
        <v>160</v>
      </c>
    </row>
    <row r="21" spans="1:46">
      <c r="A21" s="502"/>
      <c r="B21" s="507"/>
      <c r="C21" s="232" t="str">
        <f>IF(TRIM(C20)="","",$C$75)</f>
        <v>매출</v>
      </c>
      <c r="D21" s="237"/>
      <c r="E21" s="224"/>
      <c r="F21" s="186"/>
      <c r="G21" s="186"/>
      <c r="H21" s="230">
        <f t="shared" si="2"/>
        <v>0</v>
      </c>
      <c r="I21" s="218">
        <v>1456550</v>
      </c>
      <c r="J21" s="184"/>
      <c r="K21" s="184"/>
      <c r="L21" s="184"/>
      <c r="M21" s="212">
        <v>204740</v>
      </c>
      <c r="N21" s="217">
        <v>1219410</v>
      </c>
      <c r="O21" s="187">
        <v>2976330</v>
      </c>
      <c r="P21" s="187"/>
      <c r="Q21" s="187">
        <v>906720</v>
      </c>
      <c r="R21" s="187"/>
      <c r="S21" s="187">
        <v>173780</v>
      </c>
      <c r="T21" s="187">
        <v>551720</v>
      </c>
      <c r="U21" s="288">
        <v>281400</v>
      </c>
      <c r="V21" s="263">
        <f t="shared" si="0"/>
        <v>6109360</v>
      </c>
      <c r="W21" s="223">
        <v>195640</v>
      </c>
      <c r="X21" s="184">
        <v>140000</v>
      </c>
      <c r="Y21" s="184">
        <v>600000</v>
      </c>
      <c r="Z21" s="184">
        <v>1420000</v>
      </c>
      <c r="AA21" s="184"/>
      <c r="AB21" s="184"/>
      <c r="AC21" s="184"/>
      <c r="AD21" s="230">
        <f t="shared" si="11"/>
        <v>10126290</v>
      </c>
      <c r="AE21" s="268"/>
      <c r="AF21" s="188"/>
      <c r="AG21" s="230">
        <f t="shared" si="5"/>
        <v>0</v>
      </c>
      <c r="AH21" s="278">
        <v>737470</v>
      </c>
      <c r="AI21" s="193"/>
      <c r="AJ21" s="193"/>
      <c r="AK21" s="193"/>
      <c r="AL21" s="193">
        <v>111900</v>
      </c>
      <c r="AM21" s="193">
        <v>194670</v>
      </c>
      <c r="AN21" s="193"/>
      <c r="AO21" s="193"/>
      <c r="AP21" s="193">
        <v>6065850</v>
      </c>
      <c r="AQ21" s="193"/>
      <c r="AR21" s="193"/>
      <c r="AS21" s="193"/>
      <c r="AT21" s="230">
        <f t="shared" si="6"/>
        <v>7109890</v>
      </c>
    </row>
    <row r="22" spans="1:46">
      <c r="A22" s="506">
        <v>43168</v>
      </c>
      <c r="B22" s="503" t="str">
        <f t="shared" ref="B22" si="19">IF(TRIM(A22)="","","(" &amp; MID("일월화수목금토",WEEKDAY(A22),1) &amp; ")")</f>
        <v>(금)</v>
      </c>
      <c r="C22" s="232" t="str">
        <f>IF(TRIM(A22)="","",$C$74)</f>
        <v>인원</v>
      </c>
      <c r="D22" s="237"/>
      <c r="E22" s="218"/>
      <c r="F22" s="184"/>
      <c r="G22" s="184"/>
      <c r="H22" s="229">
        <f t="shared" si="2"/>
        <v>0</v>
      </c>
      <c r="I22" s="218">
        <v>31</v>
      </c>
      <c r="J22" s="184"/>
      <c r="K22" s="184"/>
      <c r="L22" s="184"/>
      <c r="M22" s="212">
        <v>30</v>
      </c>
      <c r="N22" s="218">
        <v>12</v>
      </c>
      <c r="O22" s="184">
        <v>17</v>
      </c>
      <c r="P22" s="184">
        <v>1</v>
      </c>
      <c r="Q22" s="184">
        <v>24</v>
      </c>
      <c r="R22" s="184"/>
      <c r="S22" s="184">
        <v>1</v>
      </c>
      <c r="T22" s="184">
        <v>9</v>
      </c>
      <c r="U22" s="287">
        <v>24</v>
      </c>
      <c r="V22" s="229">
        <f t="shared" si="0"/>
        <v>88</v>
      </c>
      <c r="W22" s="223">
        <v>5</v>
      </c>
      <c r="X22" s="184">
        <v>1</v>
      </c>
      <c r="Y22" s="184">
        <v>8</v>
      </c>
      <c r="Z22" s="184">
        <v>16</v>
      </c>
      <c r="AA22" s="184"/>
      <c r="AB22" s="184"/>
      <c r="AC22" s="184"/>
      <c r="AD22" s="229">
        <f t="shared" si="11"/>
        <v>179</v>
      </c>
      <c r="AE22" s="269"/>
      <c r="AF22" s="185"/>
      <c r="AG22" s="229">
        <f t="shared" si="5"/>
        <v>0</v>
      </c>
      <c r="AH22" s="279">
        <v>17</v>
      </c>
      <c r="AI22" s="1"/>
      <c r="AJ22" s="1"/>
      <c r="AK22" s="1"/>
      <c r="AL22" s="1">
        <v>18</v>
      </c>
      <c r="AM22" s="1">
        <v>6</v>
      </c>
      <c r="AN22" s="1"/>
      <c r="AO22" s="1"/>
      <c r="AP22" s="1">
        <v>7</v>
      </c>
      <c r="AQ22" s="1"/>
      <c r="AR22" s="1"/>
      <c r="AS22" s="1"/>
      <c r="AT22" s="229">
        <f t="shared" si="6"/>
        <v>48</v>
      </c>
    </row>
    <row r="23" spans="1:46">
      <c r="A23" s="502"/>
      <c r="B23" s="503"/>
      <c r="C23" s="232" t="str">
        <f>IF(TRIM(C22)="","",$C$75)</f>
        <v>매출</v>
      </c>
      <c r="D23" s="237"/>
      <c r="E23" s="224"/>
      <c r="F23" s="186"/>
      <c r="G23" s="186"/>
      <c r="H23" s="230">
        <f t="shared" si="2"/>
        <v>0</v>
      </c>
      <c r="I23" s="218">
        <v>1499110</v>
      </c>
      <c r="J23" s="184"/>
      <c r="K23" s="184"/>
      <c r="L23" s="184"/>
      <c r="M23" s="212">
        <v>223800</v>
      </c>
      <c r="N23" s="217">
        <v>860760</v>
      </c>
      <c r="O23" s="187">
        <v>2409410</v>
      </c>
      <c r="P23" s="187">
        <v>51230</v>
      </c>
      <c r="Q23" s="187">
        <v>906720</v>
      </c>
      <c r="R23" s="187"/>
      <c r="S23" s="187">
        <v>173780</v>
      </c>
      <c r="T23" s="187">
        <v>953440</v>
      </c>
      <c r="U23" s="288">
        <v>321600</v>
      </c>
      <c r="V23" s="263">
        <f t="shared" si="0"/>
        <v>5676940</v>
      </c>
      <c r="W23" s="223">
        <v>177550</v>
      </c>
      <c r="X23" s="184">
        <v>140000</v>
      </c>
      <c r="Y23" s="184">
        <v>767000</v>
      </c>
      <c r="Z23" s="184">
        <v>1840000</v>
      </c>
      <c r="AA23" s="184"/>
      <c r="AB23" s="184"/>
      <c r="AC23" s="184"/>
      <c r="AD23" s="230">
        <f t="shared" si="11"/>
        <v>10324400</v>
      </c>
      <c r="AE23" s="268"/>
      <c r="AF23" s="188"/>
      <c r="AG23" s="230">
        <f t="shared" si="5"/>
        <v>0</v>
      </c>
      <c r="AH23" s="280">
        <v>815710</v>
      </c>
      <c r="AI23" s="194"/>
      <c r="AJ23" s="1"/>
      <c r="AK23" s="194"/>
      <c r="AL23" s="195">
        <v>133080</v>
      </c>
      <c r="AM23" s="195">
        <v>248570</v>
      </c>
      <c r="AN23" s="195"/>
      <c r="AO23" s="1"/>
      <c r="AP23" s="195">
        <v>270400</v>
      </c>
      <c r="AQ23" s="1"/>
      <c r="AR23" s="1"/>
      <c r="AS23" s="1"/>
      <c r="AT23" s="230">
        <f t="shared" si="6"/>
        <v>1467760</v>
      </c>
    </row>
    <row r="24" spans="1:46">
      <c r="A24" s="502">
        <v>43169</v>
      </c>
      <c r="B24" s="505" t="s">
        <v>117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/>
      <c r="J24" s="184"/>
      <c r="K24" s="184"/>
      <c r="L24" s="184"/>
      <c r="M24" s="212"/>
      <c r="N24" s="217"/>
      <c r="O24" s="187"/>
      <c r="P24" s="187"/>
      <c r="Q24" s="187"/>
      <c r="R24" s="187"/>
      <c r="S24" s="187"/>
      <c r="T24" s="187"/>
      <c r="U24" s="288"/>
      <c r="V24" s="263"/>
      <c r="W24" s="223"/>
      <c r="X24" s="184"/>
      <c r="Y24" s="184"/>
      <c r="Z24" s="184"/>
      <c r="AA24" s="184"/>
      <c r="AB24" s="184"/>
      <c r="AC24" s="184"/>
      <c r="AD24" s="360"/>
      <c r="AE24" s="268"/>
      <c r="AF24" s="188"/>
      <c r="AG24" s="360"/>
      <c r="AH24" s="280"/>
      <c r="AI24" s="194"/>
      <c r="AJ24" s="1"/>
      <c r="AK24" s="194"/>
      <c r="AL24" s="195"/>
      <c r="AM24" s="1"/>
      <c r="AN24" s="1"/>
      <c r="AO24" s="1"/>
      <c r="AP24" s="1"/>
      <c r="AQ24" s="1"/>
      <c r="AR24" s="1"/>
      <c r="AS24" s="1"/>
      <c r="AT24" s="360"/>
    </row>
    <row r="25" spans="1:46">
      <c r="A25" s="502"/>
      <c r="B25" s="507"/>
      <c r="C25" s="232" t="str">
        <f>IF(TRIM(C24)="","",$C$75)</f>
        <v>매출</v>
      </c>
      <c r="D25" s="237"/>
      <c r="E25" s="224"/>
      <c r="F25" s="186"/>
      <c r="G25" s="186"/>
      <c r="H25" s="360"/>
      <c r="I25" s="218"/>
      <c r="J25" s="184"/>
      <c r="K25" s="184"/>
      <c r="L25" s="184"/>
      <c r="M25" s="212"/>
      <c r="N25" s="217"/>
      <c r="O25" s="187"/>
      <c r="P25" s="187"/>
      <c r="Q25" s="187"/>
      <c r="R25" s="187"/>
      <c r="S25" s="187"/>
      <c r="T25" s="187"/>
      <c r="U25" s="288"/>
      <c r="V25" s="263"/>
      <c r="W25" s="223"/>
      <c r="X25" s="184"/>
      <c r="Y25" s="184"/>
      <c r="Z25" s="184"/>
      <c r="AA25" s="184"/>
      <c r="AB25" s="184"/>
      <c r="AC25" s="184"/>
      <c r="AD25" s="360"/>
      <c r="AE25" s="268"/>
      <c r="AF25" s="188"/>
      <c r="AG25" s="360"/>
      <c r="AH25" s="280"/>
      <c r="AI25" s="194"/>
      <c r="AJ25" s="1"/>
      <c r="AK25" s="194"/>
      <c r="AL25" s="195"/>
      <c r="AM25" s="1"/>
      <c r="AN25" s="1"/>
      <c r="AO25" s="1"/>
      <c r="AP25" s="1"/>
      <c r="AQ25" s="1"/>
      <c r="AR25" s="1"/>
      <c r="AS25" s="1"/>
      <c r="AT25" s="360"/>
    </row>
    <row r="26" spans="1:46">
      <c r="A26" s="502">
        <v>43170</v>
      </c>
      <c r="B26" s="503" t="str">
        <f t="shared" ref="B26" si="20">IF(TRIM(A26)="","","(" &amp; MID("일월화수목금토",WEEKDAY(A26),1) &amp; ")")</f>
        <v>(일)</v>
      </c>
      <c r="C26" s="232" t="str">
        <f t="shared" ref="C26" si="21">IF(TRIM(A26)="","",$C$74)</f>
        <v>인원</v>
      </c>
      <c r="D26" s="237"/>
      <c r="E26" s="218"/>
      <c r="F26" s="184"/>
      <c r="G26" s="184"/>
      <c r="H26" s="229">
        <f t="shared" si="2"/>
        <v>0</v>
      </c>
      <c r="I26" s="218"/>
      <c r="J26" s="184"/>
      <c r="K26" s="184"/>
      <c r="L26" s="372"/>
      <c r="M26" s="212"/>
      <c r="N26" s="218"/>
      <c r="O26" s="184"/>
      <c r="P26" s="184"/>
      <c r="Q26" s="184"/>
      <c r="R26" s="184"/>
      <c r="S26" s="184"/>
      <c r="T26" s="184"/>
      <c r="U26" s="287"/>
      <c r="V26" s="229">
        <f t="shared" si="0"/>
        <v>0</v>
      </c>
      <c r="W26" s="223"/>
      <c r="X26" s="184"/>
      <c r="Y26" s="184"/>
      <c r="Z26" s="184"/>
      <c r="AA26" s="184"/>
      <c r="AB26" s="184"/>
      <c r="AC26" s="184"/>
      <c r="AD26" s="229">
        <f t="shared" si="11"/>
        <v>0</v>
      </c>
      <c r="AE26" s="269"/>
      <c r="AF26" s="185"/>
      <c r="AG26" s="229">
        <f t="shared" si="5"/>
        <v>0</v>
      </c>
      <c r="AH26" s="281"/>
      <c r="AI26" s="194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229">
        <f t="shared" si="6"/>
        <v>0</v>
      </c>
    </row>
    <row r="27" spans="1:46">
      <c r="A27" s="502"/>
      <c r="B27" s="503"/>
      <c r="C27" s="232" t="str">
        <f t="shared" ref="C27" si="22">IF(TRIM(C26)="","",$C$75)</f>
        <v>매출</v>
      </c>
      <c r="D27" s="237"/>
      <c r="E27" s="224"/>
      <c r="F27" s="186"/>
      <c r="G27" s="186"/>
      <c r="H27" s="230">
        <f t="shared" si="2"/>
        <v>0</v>
      </c>
      <c r="I27" s="218"/>
      <c r="J27" s="184"/>
      <c r="K27" s="184"/>
      <c r="L27" s="184"/>
      <c r="M27" s="212"/>
      <c r="N27" s="217"/>
      <c r="O27" s="187"/>
      <c r="P27" s="187"/>
      <c r="Q27" s="187"/>
      <c r="R27" s="187"/>
      <c r="S27" s="187"/>
      <c r="T27" s="187"/>
      <c r="U27" s="288"/>
      <c r="V27" s="263">
        <f t="shared" si="0"/>
        <v>0</v>
      </c>
      <c r="W27" s="223"/>
      <c r="X27" s="184"/>
      <c r="Y27" s="184"/>
      <c r="Z27" s="184"/>
      <c r="AA27" s="184"/>
      <c r="AB27" s="184"/>
      <c r="AC27" s="184"/>
      <c r="AD27" s="230">
        <f t="shared" si="11"/>
        <v>0</v>
      </c>
      <c r="AE27" s="268"/>
      <c r="AF27" s="188"/>
      <c r="AG27" s="230">
        <f t="shared" si="5"/>
        <v>0</v>
      </c>
      <c r="AH27" s="280"/>
      <c r="AI27" s="194"/>
      <c r="AJ27" s="1"/>
      <c r="AK27" s="194"/>
      <c r="AL27" s="195"/>
      <c r="AM27" s="194"/>
      <c r="AN27" s="194"/>
      <c r="AO27" s="1"/>
      <c r="AP27" s="194"/>
      <c r="AQ27" s="1"/>
      <c r="AR27" s="1"/>
      <c r="AS27" s="1"/>
      <c r="AT27" s="230">
        <f t="shared" si="6"/>
        <v>0</v>
      </c>
    </row>
    <row r="28" spans="1:46">
      <c r="A28" s="506">
        <v>43171</v>
      </c>
      <c r="B28" s="503" t="str">
        <f t="shared" ref="B28:B56" si="23">IF(TRIM(A28)="","","(" &amp; MID("일월화수목금토",WEEKDAY(A28),1) &amp; ")")</f>
        <v>(월)</v>
      </c>
      <c r="C28" s="232" t="str">
        <f t="shared" ref="C28" si="24">IF(TRIM(A28)="","",$C$74)</f>
        <v>인원</v>
      </c>
      <c r="D28" s="237"/>
      <c r="E28" s="218"/>
      <c r="F28" s="184"/>
      <c r="G28" s="184"/>
      <c r="H28" s="229">
        <f t="shared" si="2"/>
        <v>0</v>
      </c>
      <c r="I28" s="218">
        <v>34</v>
      </c>
      <c r="J28" s="184"/>
      <c r="K28" s="184"/>
      <c r="L28" s="184"/>
      <c r="M28" s="212">
        <v>33</v>
      </c>
      <c r="N28" s="218">
        <v>11</v>
      </c>
      <c r="O28" s="184">
        <v>15</v>
      </c>
      <c r="P28" s="184">
        <v>4</v>
      </c>
      <c r="Q28" s="184">
        <v>24</v>
      </c>
      <c r="R28" s="184"/>
      <c r="S28" s="184">
        <v>1</v>
      </c>
      <c r="T28" s="184">
        <v>6</v>
      </c>
      <c r="U28" s="287">
        <v>20</v>
      </c>
      <c r="V28" s="229">
        <f t="shared" si="0"/>
        <v>81</v>
      </c>
      <c r="W28" s="223">
        <v>8</v>
      </c>
      <c r="X28" s="184"/>
      <c r="Y28" s="184">
        <v>4</v>
      </c>
      <c r="Z28" s="184">
        <v>14</v>
      </c>
      <c r="AA28" s="184"/>
      <c r="AB28" s="184"/>
      <c r="AC28" s="184"/>
      <c r="AD28" s="229">
        <f t="shared" si="11"/>
        <v>174</v>
      </c>
      <c r="AE28" s="269"/>
      <c r="AF28" s="185"/>
      <c r="AG28" s="229">
        <f t="shared" si="5"/>
        <v>0</v>
      </c>
      <c r="AH28" s="281">
        <v>9</v>
      </c>
      <c r="AI28" s="1"/>
      <c r="AJ28" s="1"/>
      <c r="AK28" s="1"/>
      <c r="AL28" s="1">
        <v>9</v>
      </c>
      <c r="AM28" s="1"/>
      <c r="AN28" s="1"/>
      <c r="AO28" s="1"/>
      <c r="AP28" s="1"/>
      <c r="AQ28" s="1"/>
      <c r="AR28" s="1"/>
      <c r="AS28" s="1"/>
      <c r="AT28" s="229">
        <f t="shared" si="6"/>
        <v>18</v>
      </c>
    </row>
    <row r="29" spans="1:46">
      <c r="A29" s="502"/>
      <c r="B29" s="503"/>
      <c r="C29" s="232" t="str">
        <f t="shared" ref="C29" si="25">IF(TRIM(C28)="","",$C$75)</f>
        <v>매출</v>
      </c>
      <c r="D29" s="237"/>
      <c r="E29" s="224"/>
      <c r="F29" s="186"/>
      <c r="G29" s="186"/>
      <c r="H29" s="230">
        <f t="shared" si="2"/>
        <v>0</v>
      </c>
      <c r="I29" s="218">
        <v>1688200</v>
      </c>
      <c r="J29" s="184"/>
      <c r="K29" s="184"/>
      <c r="L29" s="184"/>
      <c r="M29" s="212">
        <v>235980</v>
      </c>
      <c r="N29" s="217">
        <v>789030</v>
      </c>
      <c r="O29" s="187">
        <v>2125950</v>
      </c>
      <c r="P29" s="187">
        <v>204920</v>
      </c>
      <c r="Q29" s="187">
        <v>906720</v>
      </c>
      <c r="R29" s="187"/>
      <c r="S29" s="187">
        <v>103780</v>
      </c>
      <c r="T29" s="187">
        <v>602580</v>
      </c>
      <c r="U29" s="288">
        <v>268000</v>
      </c>
      <c r="V29" s="263">
        <f t="shared" si="0"/>
        <v>5000980</v>
      </c>
      <c r="W29" s="223">
        <v>265960</v>
      </c>
      <c r="X29" s="184"/>
      <c r="Y29" s="184">
        <v>255000</v>
      </c>
      <c r="Z29" s="184">
        <v>1580000</v>
      </c>
      <c r="AA29" s="184"/>
      <c r="AB29" s="184"/>
      <c r="AC29" s="184"/>
      <c r="AD29" s="230">
        <f t="shared" si="11"/>
        <v>9026120</v>
      </c>
      <c r="AE29" s="268"/>
      <c r="AF29" s="343"/>
      <c r="AG29" s="230">
        <f t="shared" si="5"/>
        <v>0</v>
      </c>
      <c r="AH29" s="280">
        <v>384810</v>
      </c>
      <c r="AI29" s="194"/>
      <c r="AJ29" s="195"/>
      <c r="AK29" s="194"/>
      <c r="AL29" s="194">
        <v>63540</v>
      </c>
      <c r="AM29" s="195"/>
      <c r="AN29" s="195"/>
      <c r="AO29" s="57"/>
      <c r="AP29" s="195"/>
      <c r="AQ29" s="1"/>
      <c r="AR29" s="1"/>
      <c r="AS29" s="1"/>
      <c r="AT29" s="230">
        <f t="shared" si="6"/>
        <v>448350</v>
      </c>
    </row>
    <row r="30" spans="1:46">
      <c r="A30" s="506">
        <v>43172</v>
      </c>
      <c r="B30" s="503" t="str">
        <f t="shared" ref="B30:B58" si="26">IF(TRIM(A30)="","","(" &amp; MID("일월화수목금토",WEEKDAY(A30),1) &amp; ")")</f>
        <v>(화)</v>
      </c>
      <c r="C30" s="232" t="str">
        <f t="shared" ref="C30" si="27">IF(TRIM(A30)="","",$C$74)</f>
        <v>인원</v>
      </c>
      <c r="D30" s="237"/>
      <c r="E30" s="218"/>
      <c r="F30" s="184"/>
      <c r="G30" s="184">
        <v>6</v>
      </c>
      <c r="H30" s="229">
        <f t="shared" si="2"/>
        <v>6</v>
      </c>
      <c r="I30" s="218">
        <v>47</v>
      </c>
      <c r="J30" s="184"/>
      <c r="K30" s="184"/>
      <c r="L30" s="184"/>
      <c r="M30" s="212">
        <v>44</v>
      </c>
      <c r="N30" s="218">
        <v>25</v>
      </c>
      <c r="O30" s="184">
        <v>22</v>
      </c>
      <c r="P30" s="184"/>
      <c r="Q30" s="184">
        <v>26</v>
      </c>
      <c r="R30" s="184"/>
      <c r="S30" s="184"/>
      <c r="T30" s="184">
        <v>9</v>
      </c>
      <c r="U30" s="287">
        <v>22</v>
      </c>
      <c r="V30" s="229">
        <f t="shared" si="0"/>
        <v>104</v>
      </c>
      <c r="W30" s="223">
        <v>6</v>
      </c>
      <c r="X30" s="184"/>
      <c r="Y30" s="184">
        <v>6</v>
      </c>
      <c r="Z30" s="184">
        <v>11</v>
      </c>
      <c r="AA30" s="184"/>
      <c r="AB30" s="184"/>
      <c r="AC30" s="184"/>
      <c r="AD30" s="229">
        <f t="shared" si="11"/>
        <v>218</v>
      </c>
      <c r="AE30" s="269"/>
      <c r="AF30" s="185"/>
      <c r="AG30" s="229">
        <f t="shared" si="5"/>
        <v>0</v>
      </c>
      <c r="AH30" s="281">
        <v>8</v>
      </c>
      <c r="AI30" s="1"/>
      <c r="AJ30" s="1"/>
      <c r="AK30" s="1"/>
      <c r="AL30" s="1">
        <v>8</v>
      </c>
      <c r="AM30" s="1">
        <v>2</v>
      </c>
      <c r="AN30" s="1"/>
      <c r="AO30" s="1"/>
      <c r="AP30" s="1">
        <v>6</v>
      </c>
      <c r="AQ30" s="1"/>
      <c r="AR30" s="1"/>
      <c r="AS30" s="1"/>
      <c r="AT30" s="229">
        <f t="shared" si="6"/>
        <v>24</v>
      </c>
    </row>
    <row r="31" spans="1:46">
      <c r="A31" s="502"/>
      <c r="B31" s="503"/>
      <c r="C31" s="232" t="str">
        <f t="shared" ref="C31" si="28">IF(TRIM(C30)="","",$C$75)</f>
        <v>매출</v>
      </c>
      <c r="D31" s="237"/>
      <c r="E31" s="224"/>
      <c r="F31" s="186"/>
      <c r="G31" s="186">
        <v>204420</v>
      </c>
      <c r="H31" s="230">
        <f t="shared" si="2"/>
        <v>204420</v>
      </c>
      <c r="I31" s="218">
        <v>2173850</v>
      </c>
      <c r="J31" s="184"/>
      <c r="K31" s="184"/>
      <c r="L31" s="184"/>
      <c r="M31" s="212">
        <v>310640</v>
      </c>
      <c r="N31" s="217">
        <v>1793250</v>
      </c>
      <c r="O31" s="187">
        <v>3118060</v>
      </c>
      <c r="P31" s="187"/>
      <c r="Q31" s="187">
        <v>982280</v>
      </c>
      <c r="R31" s="187"/>
      <c r="S31" s="187"/>
      <c r="T31" s="187">
        <v>953440</v>
      </c>
      <c r="U31" s="288">
        <v>294800</v>
      </c>
      <c r="V31" s="263">
        <f t="shared" si="0"/>
        <v>7141830</v>
      </c>
      <c r="W31" s="223">
        <v>195640</v>
      </c>
      <c r="X31" s="184"/>
      <c r="Y31" s="184">
        <v>558000</v>
      </c>
      <c r="Z31" s="184">
        <v>1250000</v>
      </c>
      <c r="AA31" s="184"/>
      <c r="AB31" s="184"/>
      <c r="AC31" s="184"/>
      <c r="AD31" s="230">
        <f t="shared" si="11"/>
        <v>11629960</v>
      </c>
      <c r="AE31" s="268"/>
      <c r="AF31" s="188"/>
      <c r="AG31" s="230">
        <f t="shared" si="5"/>
        <v>0</v>
      </c>
      <c r="AH31" s="280">
        <v>373110</v>
      </c>
      <c r="AI31" s="194"/>
      <c r="AJ31" s="194"/>
      <c r="AK31" s="194"/>
      <c r="AL31" s="194">
        <v>56480</v>
      </c>
      <c r="AM31" s="194">
        <v>68810</v>
      </c>
      <c r="AN31" s="194"/>
      <c r="AO31" s="194"/>
      <c r="AP31" s="194">
        <v>348290</v>
      </c>
      <c r="AQ31" s="1"/>
      <c r="AR31" s="1"/>
      <c r="AS31" s="1"/>
      <c r="AT31" s="230">
        <f t="shared" si="6"/>
        <v>846690</v>
      </c>
    </row>
    <row r="32" spans="1:46" ht="15.75" customHeight="1">
      <c r="A32" s="502">
        <v>43173</v>
      </c>
      <c r="B32" s="503" t="str">
        <f t="shared" ref="B32:B60" si="29">IF(TRIM(A32)="","","(" &amp; MID("일월화수목금토",WEEKDAY(A32),1) &amp; ")")</f>
        <v>(수)</v>
      </c>
      <c r="C32" s="232" t="str">
        <f t="shared" ref="C32" si="30">IF(TRIM(A32)="","",$C$74)</f>
        <v>인원</v>
      </c>
      <c r="D32" s="237"/>
      <c r="E32" s="218"/>
      <c r="F32" s="184"/>
      <c r="G32" s="184"/>
      <c r="H32" s="229">
        <f t="shared" si="2"/>
        <v>0</v>
      </c>
      <c r="I32" s="218">
        <v>40</v>
      </c>
      <c r="J32" s="184"/>
      <c r="K32" s="184"/>
      <c r="L32" s="184"/>
      <c r="M32" s="212">
        <v>40</v>
      </c>
      <c r="N32" s="218">
        <v>25</v>
      </c>
      <c r="O32" s="184">
        <v>19</v>
      </c>
      <c r="P32" s="184"/>
      <c r="Q32" s="184">
        <v>33</v>
      </c>
      <c r="R32" s="184"/>
      <c r="S32" s="184"/>
      <c r="T32" s="184">
        <v>9</v>
      </c>
      <c r="U32" s="287">
        <v>28</v>
      </c>
      <c r="V32" s="229">
        <f t="shared" si="0"/>
        <v>114</v>
      </c>
      <c r="W32" s="223">
        <v>4</v>
      </c>
      <c r="X32" s="184"/>
      <c r="Y32" s="184">
        <v>6</v>
      </c>
      <c r="Z32" s="184">
        <v>18</v>
      </c>
      <c r="AA32" s="184"/>
      <c r="AB32" s="184"/>
      <c r="AC32" s="184"/>
      <c r="AD32" s="229">
        <f t="shared" si="11"/>
        <v>222</v>
      </c>
      <c r="AE32" s="269"/>
      <c r="AF32" s="185"/>
      <c r="AG32" s="229">
        <f t="shared" si="5"/>
        <v>0</v>
      </c>
      <c r="AH32" s="281">
        <v>11</v>
      </c>
      <c r="AI32" s="1"/>
      <c r="AJ32" s="1"/>
      <c r="AK32" s="1"/>
      <c r="AL32" s="1">
        <v>11</v>
      </c>
      <c r="AM32" s="1">
        <v>5</v>
      </c>
      <c r="AN32" s="1"/>
      <c r="AO32" s="1">
        <v>6</v>
      </c>
      <c r="AP32" s="1">
        <v>10</v>
      </c>
      <c r="AQ32" s="1"/>
      <c r="AR32" s="1"/>
      <c r="AS32" s="1"/>
      <c r="AT32" s="229">
        <f t="shared" si="6"/>
        <v>43</v>
      </c>
    </row>
    <row r="33" spans="1:46">
      <c r="A33" s="502"/>
      <c r="B33" s="503"/>
      <c r="C33" s="232" t="str">
        <f t="shared" ref="C33" si="31">IF(TRIM(C32)="","",$C$75)</f>
        <v>매출</v>
      </c>
      <c r="D33" s="237"/>
      <c r="E33" s="224"/>
      <c r="F33" s="186"/>
      <c r="G33" s="186"/>
      <c r="H33" s="230">
        <f t="shared" si="2"/>
        <v>0</v>
      </c>
      <c r="I33" s="218">
        <v>1892520</v>
      </c>
      <c r="J33" s="184"/>
      <c r="K33" s="184"/>
      <c r="L33" s="184"/>
      <c r="M33" s="212">
        <v>285400</v>
      </c>
      <c r="N33" s="217">
        <v>1793250</v>
      </c>
      <c r="O33" s="187">
        <v>2692870</v>
      </c>
      <c r="P33" s="187"/>
      <c r="Q33" s="187">
        <v>1246740</v>
      </c>
      <c r="R33" s="187"/>
      <c r="S33" s="187"/>
      <c r="T33" s="187">
        <v>1003010</v>
      </c>
      <c r="U33" s="288">
        <v>375200</v>
      </c>
      <c r="V33" s="263">
        <f t="shared" si="0"/>
        <v>7111070</v>
      </c>
      <c r="W33" s="223">
        <v>140640</v>
      </c>
      <c r="X33" s="184"/>
      <c r="Y33" s="184">
        <v>814500</v>
      </c>
      <c r="Z33" s="184">
        <v>2070000</v>
      </c>
      <c r="AA33" s="184"/>
      <c r="AB33" s="184"/>
      <c r="AC33" s="184"/>
      <c r="AD33" s="230">
        <f t="shared" si="11"/>
        <v>12314130</v>
      </c>
      <c r="AE33" s="268"/>
      <c r="AF33" s="188"/>
      <c r="AG33" s="230">
        <f t="shared" si="5"/>
        <v>0</v>
      </c>
      <c r="AH33" s="280">
        <v>536290</v>
      </c>
      <c r="AI33" s="194"/>
      <c r="AJ33" s="366"/>
      <c r="AK33" s="194"/>
      <c r="AL33" s="195">
        <v>80660</v>
      </c>
      <c r="AM33" s="194">
        <v>200680</v>
      </c>
      <c r="AN33" s="366"/>
      <c r="AO33" s="1"/>
      <c r="AP33" s="366">
        <v>1201660</v>
      </c>
      <c r="AQ33" s="1"/>
      <c r="AR33" s="1"/>
      <c r="AS33" s="1"/>
      <c r="AT33" s="230">
        <f t="shared" si="6"/>
        <v>2019290</v>
      </c>
    </row>
    <row r="34" spans="1:46">
      <c r="A34" s="502">
        <v>43174</v>
      </c>
      <c r="B34" s="505" t="s">
        <v>99</v>
      </c>
      <c r="C34" s="232" t="str">
        <f>IF(TRIM(A34)="","",$C$74)</f>
        <v>인원</v>
      </c>
      <c r="D34" s="237"/>
      <c r="E34" s="218"/>
      <c r="F34" s="184"/>
      <c r="G34" s="184"/>
      <c r="H34" s="229">
        <f t="shared" si="2"/>
        <v>0</v>
      </c>
      <c r="I34" s="218">
        <v>33</v>
      </c>
      <c r="J34" s="184"/>
      <c r="K34" s="184"/>
      <c r="L34" s="184"/>
      <c r="M34" s="212">
        <v>30</v>
      </c>
      <c r="N34" s="218">
        <v>21</v>
      </c>
      <c r="O34" s="184">
        <v>16</v>
      </c>
      <c r="P34" s="184"/>
      <c r="Q34" s="184">
        <v>28</v>
      </c>
      <c r="R34" s="184"/>
      <c r="S34" s="184"/>
      <c r="T34" s="184">
        <v>6</v>
      </c>
      <c r="U34" s="184">
        <v>24</v>
      </c>
      <c r="V34" s="229">
        <f t="shared" si="0"/>
        <v>95</v>
      </c>
      <c r="W34" s="223">
        <v>2</v>
      </c>
      <c r="X34" s="184"/>
      <c r="Y34" s="184">
        <v>13</v>
      </c>
      <c r="Z34" s="184">
        <v>13</v>
      </c>
      <c r="AA34" s="184"/>
      <c r="AB34" s="184"/>
      <c r="AC34" s="184"/>
      <c r="AD34" s="229">
        <f t="shared" si="11"/>
        <v>186</v>
      </c>
      <c r="AE34" s="269"/>
      <c r="AF34" s="185"/>
      <c r="AG34" s="229">
        <f t="shared" si="5"/>
        <v>0</v>
      </c>
      <c r="AH34" s="277">
        <v>19</v>
      </c>
      <c r="AI34" s="192"/>
      <c r="AJ34" s="193"/>
      <c r="AK34" s="192"/>
      <c r="AL34" s="192">
        <v>19</v>
      </c>
      <c r="AM34" s="192">
        <v>10</v>
      </c>
      <c r="AN34" s="192">
        <v>1</v>
      </c>
      <c r="AO34" s="192"/>
      <c r="AP34" s="192">
        <v>7</v>
      </c>
      <c r="AQ34" s="192"/>
      <c r="AR34" s="192"/>
      <c r="AS34" s="192"/>
      <c r="AT34" s="229">
        <f t="shared" si="6"/>
        <v>56</v>
      </c>
    </row>
    <row r="35" spans="1:46">
      <c r="A35" s="502"/>
      <c r="B35" s="507"/>
      <c r="C35" s="232" t="str">
        <f>IF(TRIM(C34)="","",$C$75)</f>
        <v>매출</v>
      </c>
      <c r="D35" s="237"/>
      <c r="E35" s="224"/>
      <c r="F35" s="186"/>
      <c r="G35" s="186"/>
      <c r="H35" s="230">
        <f t="shared" si="2"/>
        <v>0</v>
      </c>
      <c r="I35" s="218">
        <v>1461740</v>
      </c>
      <c r="J35" s="184"/>
      <c r="K35" s="184"/>
      <c r="L35" s="184"/>
      <c r="M35" s="212">
        <v>211800</v>
      </c>
      <c r="N35" s="217">
        <v>1506330</v>
      </c>
      <c r="O35" s="187">
        <v>2267680</v>
      </c>
      <c r="P35" s="187"/>
      <c r="Q35" s="187">
        <v>982280</v>
      </c>
      <c r="R35" s="187"/>
      <c r="S35" s="187"/>
      <c r="T35" s="187">
        <v>602580</v>
      </c>
      <c r="U35" s="187">
        <v>321600</v>
      </c>
      <c r="V35" s="263">
        <f t="shared" si="0"/>
        <v>5680470</v>
      </c>
      <c r="W35" s="223">
        <v>70320</v>
      </c>
      <c r="X35" s="184"/>
      <c r="Y35" s="184">
        <v>1989000</v>
      </c>
      <c r="Z35" s="184">
        <v>1360000</v>
      </c>
      <c r="AA35" s="184"/>
      <c r="AB35" s="184"/>
      <c r="AC35" s="184"/>
      <c r="AD35" s="230">
        <f t="shared" si="11"/>
        <v>10773330</v>
      </c>
      <c r="AE35" s="268"/>
      <c r="AF35" s="188"/>
      <c r="AG35" s="230">
        <f t="shared" si="5"/>
        <v>0</v>
      </c>
      <c r="AH35" s="278">
        <v>834980</v>
      </c>
      <c r="AI35" s="193"/>
      <c r="AJ35" s="193"/>
      <c r="AK35" s="193"/>
      <c r="AL35" s="193">
        <v>134140</v>
      </c>
      <c r="AM35" s="193">
        <v>687770</v>
      </c>
      <c r="AN35" s="193">
        <v>74600</v>
      </c>
      <c r="AO35" s="193"/>
      <c r="AP35" s="193">
        <v>303200</v>
      </c>
      <c r="AQ35" s="193"/>
      <c r="AR35" s="193"/>
      <c r="AS35" s="193"/>
      <c r="AT35" s="230">
        <f t="shared" si="6"/>
        <v>2034690</v>
      </c>
    </row>
    <row r="36" spans="1:46">
      <c r="A36" s="506">
        <v>43175</v>
      </c>
      <c r="B36" s="503" t="str">
        <f t="shared" ref="B36:B64" si="32">IF(TRIM(A36)="","","(" &amp; MID("일월화수목금토",WEEKDAY(A36),1) &amp; ")")</f>
        <v>(금)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>
        <v>27</v>
      </c>
      <c r="J36" s="184"/>
      <c r="K36" s="184"/>
      <c r="L36" s="184"/>
      <c r="M36" s="212">
        <v>27</v>
      </c>
      <c r="N36" s="217">
        <v>14</v>
      </c>
      <c r="O36" s="187">
        <v>14</v>
      </c>
      <c r="P36" s="187">
        <v>4</v>
      </c>
      <c r="Q36" s="187">
        <v>27</v>
      </c>
      <c r="R36" s="187"/>
      <c r="S36" s="187"/>
      <c r="T36" s="187">
        <v>7</v>
      </c>
      <c r="U36" s="187">
        <v>26</v>
      </c>
      <c r="V36" s="263"/>
      <c r="W36" s="223">
        <v>4</v>
      </c>
      <c r="X36" s="184"/>
      <c r="Y36" s="184">
        <v>12</v>
      </c>
      <c r="Z36" s="184">
        <v>18</v>
      </c>
      <c r="AA36" s="184"/>
      <c r="AB36" s="184"/>
      <c r="AC36" s="184"/>
      <c r="AD36" s="360"/>
      <c r="AE36" s="268"/>
      <c r="AF36" s="188"/>
      <c r="AG36" s="360"/>
      <c r="AH36" s="278">
        <v>14</v>
      </c>
      <c r="AI36" s="193"/>
      <c r="AJ36" s="193"/>
      <c r="AK36" s="193"/>
      <c r="AL36" s="193">
        <v>15</v>
      </c>
      <c r="AM36" s="193">
        <v>1</v>
      </c>
      <c r="AN36" s="193"/>
      <c r="AO36" s="193">
        <v>2</v>
      </c>
      <c r="AP36" s="193">
        <v>7</v>
      </c>
      <c r="AQ36" s="193"/>
      <c r="AR36" s="193"/>
      <c r="AS36" s="193"/>
      <c r="AT36" s="360"/>
    </row>
    <row r="37" spans="1:46">
      <c r="A37" s="502"/>
      <c r="B37" s="503"/>
      <c r="C37" s="232" t="str">
        <f>IF(TRIM(C36)="","",$C$75)</f>
        <v>매출</v>
      </c>
      <c r="D37" s="237"/>
      <c r="E37" s="224"/>
      <c r="F37" s="186"/>
      <c r="G37" s="186"/>
      <c r="H37" s="360"/>
      <c r="I37" s="218">
        <v>1284910</v>
      </c>
      <c r="J37" s="184"/>
      <c r="K37" s="184"/>
      <c r="L37" s="184"/>
      <c r="M37" s="212">
        <v>193620</v>
      </c>
      <c r="N37" s="217">
        <v>1004220</v>
      </c>
      <c r="O37" s="187">
        <v>1984220</v>
      </c>
      <c r="P37" s="187">
        <v>204920</v>
      </c>
      <c r="Q37" s="187">
        <v>1020060</v>
      </c>
      <c r="R37" s="187"/>
      <c r="S37" s="187"/>
      <c r="T37" s="187">
        <v>703010</v>
      </c>
      <c r="U37" s="187">
        <v>348400</v>
      </c>
      <c r="V37" s="263"/>
      <c r="W37" s="223">
        <v>125320</v>
      </c>
      <c r="X37" s="184"/>
      <c r="Y37" s="184">
        <v>2145000</v>
      </c>
      <c r="Z37" s="184">
        <v>2040000</v>
      </c>
      <c r="AA37" s="184"/>
      <c r="AB37" s="184"/>
      <c r="AC37" s="184"/>
      <c r="AD37" s="360"/>
      <c r="AE37" s="268"/>
      <c r="AF37" s="188"/>
      <c r="AG37" s="360"/>
      <c r="AH37" s="278">
        <v>757200</v>
      </c>
      <c r="AI37" s="193"/>
      <c r="AJ37" s="193"/>
      <c r="AK37" s="193"/>
      <c r="AL37" s="193">
        <v>104840</v>
      </c>
      <c r="AM37" s="193">
        <v>59750</v>
      </c>
      <c r="AN37" s="193"/>
      <c r="AO37" s="193"/>
      <c r="AP37" s="193">
        <v>527790</v>
      </c>
      <c r="AQ37" s="193"/>
      <c r="AR37" s="193"/>
      <c r="AS37" s="193"/>
      <c r="AT37" s="360"/>
    </row>
    <row r="38" spans="1:46">
      <c r="A38" s="506">
        <v>43176</v>
      </c>
      <c r="B38" s="505" t="s">
        <v>117</v>
      </c>
      <c r="C38" s="232" t="str">
        <f t="shared" ref="C38" si="33">IF(TRIM(A38)="","",$C$74)</f>
        <v>인원</v>
      </c>
      <c r="D38" s="237"/>
      <c r="E38" s="218"/>
      <c r="F38" s="184"/>
      <c r="G38" s="184"/>
      <c r="H38" s="229">
        <f t="shared" si="2"/>
        <v>0</v>
      </c>
      <c r="I38" s="218"/>
      <c r="J38" s="184"/>
      <c r="K38" s="184"/>
      <c r="L38" s="184"/>
      <c r="M38" s="212"/>
      <c r="N38" s="218"/>
      <c r="O38" s="184"/>
      <c r="P38" s="184"/>
      <c r="Q38" s="184"/>
      <c r="R38" s="184"/>
      <c r="S38" s="184"/>
      <c r="T38" s="184"/>
      <c r="U38" s="184">
        <v>21</v>
      </c>
      <c r="V38" s="229">
        <f t="shared" si="0"/>
        <v>21</v>
      </c>
      <c r="W38" s="223"/>
      <c r="X38" s="184"/>
      <c r="Y38" s="184"/>
      <c r="Z38" s="184"/>
      <c r="AA38" s="184"/>
      <c r="AB38" s="184"/>
      <c r="AC38" s="184"/>
      <c r="AD38" s="229">
        <f t="shared" si="11"/>
        <v>21</v>
      </c>
      <c r="AE38" s="269"/>
      <c r="AF38" s="185"/>
      <c r="AG38" s="229">
        <f t="shared" si="5"/>
        <v>0</v>
      </c>
      <c r="AH38" s="28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229">
        <f t="shared" si="6"/>
        <v>0</v>
      </c>
    </row>
    <row r="39" spans="1:46">
      <c r="A39" s="502"/>
      <c r="B39" s="507"/>
      <c r="C39" s="232" t="str">
        <f t="shared" ref="C39" si="34">IF(TRIM(C38)="","",$C$75)</f>
        <v>매출</v>
      </c>
      <c r="D39" s="237"/>
      <c r="E39" s="224"/>
      <c r="F39" s="186"/>
      <c r="G39" s="186"/>
      <c r="H39" s="230">
        <f t="shared" si="2"/>
        <v>0</v>
      </c>
      <c r="I39" s="218"/>
      <c r="J39" s="184"/>
      <c r="K39" s="184"/>
      <c r="L39" s="184"/>
      <c r="M39" s="212"/>
      <c r="N39" s="217"/>
      <c r="O39" s="187"/>
      <c r="P39" s="187"/>
      <c r="Q39" s="187"/>
      <c r="R39" s="187"/>
      <c r="S39" s="187"/>
      <c r="T39" s="187"/>
      <c r="U39" s="187">
        <v>281400</v>
      </c>
      <c r="V39" s="263">
        <f t="shared" si="0"/>
        <v>281400</v>
      </c>
      <c r="W39" s="223"/>
      <c r="X39" s="184"/>
      <c r="Y39" s="184"/>
      <c r="Z39" s="184"/>
      <c r="AA39" s="184"/>
      <c r="AB39" s="184"/>
      <c r="AC39" s="184"/>
      <c r="AD39" s="230">
        <f t="shared" si="11"/>
        <v>281400</v>
      </c>
      <c r="AE39" s="268"/>
      <c r="AF39" s="188"/>
      <c r="AG39" s="230">
        <f t="shared" si="5"/>
        <v>0</v>
      </c>
      <c r="AH39" s="280"/>
      <c r="AI39" s="194"/>
      <c r="AJ39" s="1"/>
      <c r="AK39" s="194"/>
      <c r="AL39" s="195"/>
      <c r="AM39" s="1"/>
      <c r="AN39" s="1"/>
      <c r="AO39" s="1"/>
      <c r="AP39" s="1"/>
      <c r="AQ39" s="1"/>
      <c r="AR39" s="1"/>
      <c r="AS39" s="1"/>
      <c r="AT39" s="230">
        <f t="shared" si="6"/>
        <v>0</v>
      </c>
    </row>
    <row r="40" spans="1:46">
      <c r="A40" s="502">
        <v>43177</v>
      </c>
      <c r="B40" s="503" t="str">
        <f t="shared" ref="B40:B54" si="35">IF(TRIM(A40)="","","(" &amp; MID("일월화수목금토",WEEKDAY(A40),1) &amp; ")")</f>
        <v>(일)</v>
      </c>
      <c r="C40" s="232" t="str">
        <f>IF(TRIM(A40)="","",$C$74)</f>
        <v>인원</v>
      </c>
      <c r="D40" s="237"/>
      <c r="E40" s="218"/>
      <c r="F40" s="184"/>
      <c r="G40" s="184"/>
      <c r="H40" s="229">
        <f t="shared" si="2"/>
        <v>0</v>
      </c>
      <c r="I40" s="218"/>
      <c r="J40" s="184"/>
      <c r="K40" s="184"/>
      <c r="L40" s="184"/>
      <c r="M40" s="212"/>
      <c r="N40" s="218"/>
      <c r="O40" s="184"/>
      <c r="P40" s="184"/>
      <c r="Q40" s="184"/>
      <c r="R40" s="184"/>
      <c r="S40" s="184"/>
      <c r="T40" s="184"/>
      <c r="U40" s="184"/>
      <c r="V40" s="229">
        <f t="shared" si="0"/>
        <v>0</v>
      </c>
      <c r="W40" s="223"/>
      <c r="X40" s="184"/>
      <c r="Y40" s="184"/>
      <c r="Z40" s="184"/>
      <c r="AA40" s="184"/>
      <c r="AB40" s="184"/>
      <c r="AC40" s="184"/>
      <c r="AD40" s="229">
        <f t="shared" si="11"/>
        <v>0</v>
      </c>
      <c r="AE40" s="269"/>
      <c r="AF40" s="185"/>
      <c r="AG40" s="229">
        <f t="shared" si="5"/>
        <v>0</v>
      </c>
      <c r="AH40" s="28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229">
        <f t="shared" si="6"/>
        <v>0</v>
      </c>
    </row>
    <row r="41" spans="1:46">
      <c r="A41" s="502"/>
      <c r="B41" s="503"/>
      <c r="C41" s="232" t="str">
        <f t="shared" ref="C41" si="36">IF(TRIM(C40)="","",$C$75)</f>
        <v>매출</v>
      </c>
      <c r="D41" s="237"/>
      <c r="E41" s="224"/>
      <c r="F41" s="186"/>
      <c r="G41" s="186"/>
      <c r="H41" s="230">
        <f t="shared" si="2"/>
        <v>0</v>
      </c>
      <c r="I41" s="218"/>
      <c r="J41" s="184"/>
      <c r="K41" s="184"/>
      <c r="L41" s="184"/>
      <c r="M41" s="212"/>
      <c r="N41" s="217"/>
      <c r="O41" s="187"/>
      <c r="P41" s="187"/>
      <c r="Q41" s="187"/>
      <c r="R41" s="187"/>
      <c r="S41" s="187"/>
      <c r="T41" s="187"/>
      <c r="U41" s="187"/>
      <c r="V41" s="263">
        <f t="shared" si="0"/>
        <v>0</v>
      </c>
      <c r="W41" s="223"/>
      <c r="X41" s="184"/>
      <c r="Y41" s="184"/>
      <c r="Z41" s="184"/>
      <c r="AA41" s="184"/>
      <c r="AB41" s="184"/>
      <c r="AC41" s="184"/>
      <c r="AD41" s="230">
        <f t="shared" si="11"/>
        <v>0</v>
      </c>
      <c r="AE41" s="268"/>
      <c r="AF41" s="188"/>
      <c r="AG41" s="230">
        <f t="shared" si="5"/>
        <v>0</v>
      </c>
      <c r="AH41" s="280"/>
      <c r="AI41" s="194"/>
      <c r="AJ41" s="195"/>
      <c r="AK41" s="194"/>
      <c r="AL41" s="195"/>
      <c r="AM41" s="195"/>
      <c r="AN41" s="195"/>
      <c r="AO41" s="1"/>
      <c r="AP41" s="195"/>
      <c r="AQ41" s="1"/>
      <c r="AR41" s="1"/>
      <c r="AS41" s="1"/>
      <c r="AT41" s="230">
        <f t="shared" si="6"/>
        <v>0</v>
      </c>
    </row>
    <row r="42" spans="1:46">
      <c r="A42" s="502">
        <v>43178</v>
      </c>
      <c r="B42" s="503" t="str">
        <f t="shared" si="23"/>
        <v>(월)</v>
      </c>
      <c r="C42" s="232" t="str">
        <f t="shared" ref="C42" si="37">IF(TRIM(A42)="","",$C$74)</f>
        <v>인원</v>
      </c>
      <c r="D42" s="237"/>
      <c r="E42" s="218"/>
      <c r="F42" s="184"/>
      <c r="G42" s="184"/>
      <c r="H42" s="229">
        <f t="shared" si="2"/>
        <v>0</v>
      </c>
      <c r="I42" s="218">
        <v>26</v>
      </c>
      <c r="J42" s="184"/>
      <c r="K42" s="184"/>
      <c r="L42" s="184"/>
      <c r="M42" s="212">
        <v>25</v>
      </c>
      <c r="N42" s="218">
        <v>13</v>
      </c>
      <c r="O42" s="184">
        <v>11</v>
      </c>
      <c r="P42" s="184">
        <v>4</v>
      </c>
      <c r="Q42" s="184">
        <v>25</v>
      </c>
      <c r="R42" s="184"/>
      <c r="S42" s="184">
        <v>1</v>
      </c>
      <c r="T42" s="184">
        <v>9</v>
      </c>
      <c r="U42" s="184">
        <v>21</v>
      </c>
      <c r="V42" s="229">
        <f t="shared" si="0"/>
        <v>84</v>
      </c>
      <c r="W42" s="223">
        <v>6</v>
      </c>
      <c r="X42" s="184"/>
      <c r="Y42" s="184">
        <v>17</v>
      </c>
      <c r="Z42" s="184">
        <v>14</v>
      </c>
      <c r="AA42" s="184"/>
      <c r="AB42" s="184"/>
      <c r="AC42" s="184"/>
      <c r="AD42" s="229">
        <f t="shared" si="11"/>
        <v>172</v>
      </c>
      <c r="AE42" s="269"/>
      <c r="AF42" s="185"/>
      <c r="AG42" s="229">
        <f t="shared" si="5"/>
        <v>0</v>
      </c>
      <c r="AH42" s="281">
        <v>15</v>
      </c>
      <c r="AI42" s="1"/>
      <c r="AJ42" s="1"/>
      <c r="AK42" s="1"/>
      <c r="AL42" s="1">
        <v>15</v>
      </c>
      <c r="AM42" s="1">
        <v>3</v>
      </c>
      <c r="AN42" s="1"/>
      <c r="AO42" s="1">
        <v>4</v>
      </c>
      <c r="AP42" s="1">
        <v>10</v>
      </c>
      <c r="AQ42" s="1"/>
      <c r="AR42" s="1"/>
      <c r="AS42" s="1"/>
      <c r="AT42" s="229">
        <f t="shared" si="6"/>
        <v>47</v>
      </c>
    </row>
    <row r="43" spans="1:46">
      <c r="A43" s="502"/>
      <c r="B43" s="503"/>
      <c r="C43" s="232" t="str">
        <f t="shared" ref="C43" si="38">IF(TRIM(C42)="","",$C$75)</f>
        <v>매출</v>
      </c>
      <c r="D43" s="237"/>
      <c r="E43" s="224"/>
      <c r="F43" s="186"/>
      <c r="G43" s="186"/>
      <c r="H43" s="230">
        <f t="shared" si="2"/>
        <v>0</v>
      </c>
      <c r="I43" s="218">
        <v>1283200</v>
      </c>
      <c r="J43" s="184"/>
      <c r="K43" s="184"/>
      <c r="L43" s="184"/>
      <c r="M43" s="212">
        <v>176500</v>
      </c>
      <c r="N43" s="217">
        <v>932490</v>
      </c>
      <c r="O43" s="187">
        <v>1559030</v>
      </c>
      <c r="P43" s="187">
        <v>204920</v>
      </c>
      <c r="Q43" s="187">
        <v>944500</v>
      </c>
      <c r="R43" s="187"/>
      <c r="S43" s="187">
        <v>103780</v>
      </c>
      <c r="T43" s="187">
        <v>1003010</v>
      </c>
      <c r="U43" s="187">
        <v>281400</v>
      </c>
      <c r="V43" s="263">
        <f t="shared" si="0"/>
        <v>5029130</v>
      </c>
      <c r="W43" s="223">
        <v>210960</v>
      </c>
      <c r="X43" s="184"/>
      <c r="Y43" s="184">
        <v>1792030</v>
      </c>
      <c r="Z43" s="184">
        <v>1700000</v>
      </c>
      <c r="AA43" s="184"/>
      <c r="AB43" s="184"/>
      <c r="AC43" s="184"/>
      <c r="AD43" s="230">
        <f t="shared" si="11"/>
        <v>10191820</v>
      </c>
      <c r="AE43" s="268"/>
      <c r="AF43" s="188"/>
      <c r="AG43" s="230">
        <f t="shared" si="5"/>
        <v>0</v>
      </c>
      <c r="AH43" s="280">
        <v>662070</v>
      </c>
      <c r="AI43" s="194"/>
      <c r="AJ43" s="1"/>
      <c r="AK43" s="194"/>
      <c r="AL43" s="195">
        <v>105900</v>
      </c>
      <c r="AM43" s="1">
        <v>172740</v>
      </c>
      <c r="AN43" s="1"/>
      <c r="AO43" s="1"/>
      <c r="AP43" s="194">
        <v>1019320</v>
      </c>
      <c r="AQ43" s="1"/>
      <c r="AR43" s="1"/>
      <c r="AS43" s="1"/>
      <c r="AT43" s="230">
        <f t="shared" si="6"/>
        <v>1960030</v>
      </c>
    </row>
    <row r="44" spans="1:46">
      <c r="A44" s="506">
        <v>43179</v>
      </c>
      <c r="B44" s="503" t="str">
        <f t="shared" si="26"/>
        <v>(화)</v>
      </c>
      <c r="C44" s="232" t="str">
        <f t="shared" ref="C44" si="39">IF(TRIM(A44)="","",$C$74)</f>
        <v>인원</v>
      </c>
      <c r="D44" s="237"/>
      <c r="E44" s="218"/>
      <c r="F44" s="184"/>
      <c r="G44" s="184">
        <v>2</v>
      </c>
      <c r="H44" s="229">
        <f t="shared" si="2"/>
        <v>2</v>
      </c>
      <c r="I44" s="218">
        <v>27</v>
      </c>
      <c r="J44" s="184"/>
      <c r="K44" s="184"/>
      <c r="L44" s="184"/>
      <c r="M44" s="212">
        <v>25</v>
      </c>
      <c r="N44" s="218">
        <v>18</v>
      </c>
      <c r="O44" s="184">
        <v>15</v>
      </c>
      <c r="P44" s="184"/>
      <c r="Q44" s="184">
        <v>23</v>
      </c>
      <c r="R44" s="184"/>
      <c r="S44" s="184"/>
      <c r="T44" s="184">
        <v>7</v>
      </c>
      <c r="U44" s="184">
        <v>23</v>
      </c>
      <c r="V44" s="229">
        <f t="shared" si="0"/>
        <v>86</v>
      </c>
      <c r="W44" s="223">
        <v>8</v>
      </c>
      <c r="X44" s="184"/>
      <c r="Y44" s="184">
        <v>9</v>
      </c>
      <c r="Z44" s="184">
        <v>8</v>
      </c>
      <c r="AA44" s="184"/>
      <c r="AB44" s="184"/>
      <c r="AC44" s="184"/>
      <c r="AD44" s="229">
        <f t="shared" si="11"/>
        <v>163</v>
      </c>
      <c r="AE44" s="269"/>
      <c r="AF44" s="185"/>
      <c r="AG44" s="229">
        <f t="shared" si="5"/>
        <v>0</v>
      </c>
      <c r="AH44" s="281">
        <v>9</v>
      </c>
      <c r="AI44" s="1"/>
      <c r="AJ44" s="1"/>
      <c r="AK44" s="1"/>
      <c r="AL44" s="1">
        <v>9</v>
      </c>
      <c r="AM44" s="1">
        <v>5</v>
      </c>
      <c r="AN44" s="1"/>
      <c r="AO44" s="1">
        <v>1</v>
      </c>
      <c r="AP44" s="1">
        <v>6</v>
      </c>
      <c r="AQ44" s="1"/>
      <c r="AR44" s="1"/>
      <c r="AS44" s="1"/>
      <c r="AT44" s="229">
        <f t="shared" si="6"/>
        <v>30</v>
      </c>
    </row>
    <row r="45" spans="1:46">
      <c r="A45" s="502"/>
      <c r="B45" s="503"/>
      <c r="C45" s="232" t="str">
        <f t="shared" ref="C45" si="40">IF(TRIM(C44)="","",$C$75)</f>
        <v>매출</v>
      </c>
      <c r="D45" s="237"/>
      <c r="E45" s="224"/>
      <c r="F45" s="186"/>
      <c r="G45" s="186">
        <v>54980</v>
      </c>
      <c r="H45" s="230">
        <f t="shared" si="2"/>
        <v>54980</v>
      </c>
      <c r="I45" s="218">
        <v>1288940</v>
      </c>
      <c r="J45" s="184"/>
      <c r="K45" s="184"/>
      <c r="L45" s="184"/>
      <c r="M45" s="212">
        <v>176500</v>
      </c>
      <c r="N45" s="217">
        <v>1291140</v>
      </c>
      <c r="O45" s="187">
        <v>2125950</v>
      </c>
      <c r="P45" s="187"/>
      <c r="Q45" s="187">
        <v>868940</v>
      </c>
      <c r="R45" s="187"/>
      <c r="S45" s="187"/>
      <c r="T45" s="187">
        <v>703010</v>
      </c>
      <c r="U45" s="187">
        <v>308200</v>
      </c>
      <c r="V45" s="263">
        <f t="shared" si="0"/>
        <v>5297240</v>
      </c>
      <c r="W45" s="223">
        <v>265960</v>
      </c>
      <c r="X45" s="184"/>
      <c r="Y45" s="184">
        <v>1439000</v>
      </c>
      <c r="Z45" s="184">
        <v>920000</v>
      </c>
      <c r="AA45" s="184"/>
      <c r="AB45" s="184"/>
      <c r="AC45" s="184"/>
      <c r="AD45" s="230">
        <f t="shared" si="11"/>
        <v>9387640</v>
      </c>
      <c r="AE45" s="268"/>
      <c r="AF45" s="188"/>
      <c r="AG45" s="230">
        <f t="shared" si="5"/>
        <v>0</v>
      </c>
      <c r="AH45" s="280">
        <v>389230</v>
      </c>
      <c r="AI45" s="194"/>
      <c r="AJ45" s="194"/>
      <c r="AK45" s="194"/>
      <c r="AL45" s="194">
        <v>63540</v>
      </c>
      <c r="AM45" s="1">
        <v>144940</v>
      </c>
      <c r="AN45" s="1"/>
      <c r="AO45" s="1"/>
      <c r="AP45" s="1">
        <v>330750</v>
      </c>
      <c r="AQ45" s="1"/>
      <c r="AR45" s="1"/>
      <c r="AS45" s="1"/>
      <c r="AT45" s="230">
        <f t="shared" si="6"/>
        <v>928460</v>
      </c>
    </row>
    <row r="46" spans="1:46">
      <c r="A46" s="506">
        <v>43180</v>
      </c>
      <c r="B46" s="503" t="str">
        <f t="shared" si="29"/>
        <v>(수)</v>
      </c>
      <c r="C46" s="232" t="str">
        <f>IF(TRIM(A46)="","",$C$74)</f>
        <v>인원</v>
      </c>
      <c r="D46" s="237"/>
      <c r="E46" s="218"/>
      <c r="F46" s="184"/>
      <c r="G46" s="184"/>
      <c r="H46" s="229">
        <f t="shared" si="2"/>
        <v>0</v>
      </c>
      <c r="I46" s="218">
        <v>35</v>
      </c>
      <c r="J46" s="184"/>
      <c r="K46" s="184"/>
      <c r="L46" s="184"/>
      <c r="M46" s="212">
        <v>33</v>
      </c>
      <c r="N46" s="218">
        <v>21</v>
      </c>
      <c r="O46" s="184">
        <v>22</v>
      </c>
      <c r="P46" s="184">
        <v>1</v>
      </c>
      <c r="Q46" s="184">
        <v>25</v>
      </c>
      <c r="R46" s="184"/>
      <c r="S46" s="184"/>
      <c r="T46" s="184">
        <v>10</v>
      </c>
      <c r="U46" s="184">
        <v>23</v>
      </c>
      <c r="V46" s="229">
        <f t="shared" si="0"/>
        <v>102</v>
      </c>
      <c r="W46" s="223">
        <v>5</v>
      </c>
      <c r="X46" s="184"/>
      <c r="Y46" s="184">
        <v>6</v>
      </c>
      <c r="Z46" s="184">
        <v>11</v>
      </c>
      <c r="AA46" s="184"/>
      <c r="AB46" s="184"/>
      <c r="AC46" s="184"/>
      <c r="AD46" s="229">
        <f t="shared" si="11"/>
        <v>192</v>
      </c>
      <c r="AE46" s="269"/>
      <c r="AF46" s="185">
        <v>48</v>
      </c>
      <c r="AG46" s="229">
        <f t="shared" si="5"/>
        <v>48</v>
      </c>
      <c r="AH46" s="280">
        <v>62</v>
      </c>
      <c r="AI46" s="1"/>
      <c r="AJ46" s="1"/>
      <c r="AK46" s="1"/>
      <c r="AL46" s="1">
        <v>59</v>
      </c>
      <c r="AM46" s="1">
        <v>16</v>
      </c>
      <c r="AN46" s="1"/>
      <c r="AO46" s="1">
        <v>1</v>
      </c>
      <c r="AP46" s="1">
        <v>5</v>
      </c>
      <c r="AQ46" s="1"/>
      <c r="AR46" s="1"/>
      <c r="AS46" s="1"/>
      <c r="AT46" s="229">
        <f t="shared" si="6"/>
        <v>143</v>
      </c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>
        <f t="shared" si="2"/>
        <v>0</v>
      </c>
      <c r="I47" s="218">
        <v>1649360</v>
      </c>
      <c r="J47" s="184"/>
      <c r="K47" s="184"/>
      <c r="L47" s="184"/>
      <c r="M47" s="212">
        <v>232980</v>
      </c>
      <c r="N47" s="217">
        <v>1506330</v>
      </c>
      <c r="O47" s="187">
        <v>3118060</v>
      </c>
      <c r="P47" s="187">
        <v>51230</v>
      </c>
      <c r="Q47" s="187">
        <v>944500</v>
      </c>
      <c r="R47" s="187"/>
      <c r="S47" s="187"/>
      <c r="T47" s="187">
        <v>1053870</v>
      </c>
      <c r="U47" s="187">
        <v>308200</v>
      </c>
      <c r="V47" s="263">
        <f t="shared" si="0"/>
        <v>6982190</v>
      </c>
      <c r="W47" s="223">
        <v>175800</v>
      </c>
      <c r="X47" s="184"/>
      <c r="Y47" s="184">
        <v>874520</v>
      </c>
      <c r="Z47" s="184">
        <v>1310000</v>
      </c>
      <c r="AA47" s="184"/>
      <c r="AB47" s="184"/>
      <c r="AC47" s="184"/>
      <c r="AD47" s="230">
        <f t="shared" si="11"/>
        <v>11224850</v>
      </c>
      <c r="AE47" s="268"/>
      <c r="AF47" s="188">
        <v>2196430</v>
      </c>
      <c r="AG47" s="230">
        <f t="shared" si="5"/>
        <v>2196430</v>
      </c>
      <c r="AH47" s="280">
        <v>1998310</v>
      </c>
      <c r="AI47" s="194"/>
      <c r="AJ47" s="1"/>
      <c r="AK47" s="194"/>
      <c r="AL47" s="195">
        <v>426600</v>
      </c>
      <c r="AM47" s="1">
        <v>1025430</v>
      </c>
      <c r="AN47" s="1"/>
      <c r="AO47" s="1"/>
      <c r="AP47" s="1">
        <v>258290</v>
      </c>
      <c r="AQ47" s="1"/>
      <c r="AR47" s="1"/>
      <c r="AS47" s="1"/>
      <c r="AT47" s="230">
        <f t="shared" si="6"/>
        <v>3708630</v>
      </c>
    </row>
    <row r="48" spans="1:46">
      <c r="A48" s="502">
        <v>43181</v>
      </c>
      <c r="B48" s="505" t="s">
        <v>99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>
        <v>26</v>
      </c>
      <c r="J48" s="184"/>
      <c r="K48" s="184"/>
      <c r="L48" s="184"/>
      <c r="M48" s="212">
        <v>26</v>
      </c>
      <c r="N48" s="217">
        <v>15</v>
      </c>
      <c r="O48" s="187">
        <v>20</v>
      </c>
      <c r="P48" s="187"/>
      <c r="Q48" s="187">
        <v>22</v>
      </c>
      <c r="R48" s="187"/>
      <c r="S48" s="187"/>
      <c r="T48" s="187"/>
      <c r="U48" s="187">
        <v>23</v>
      </c>
      <c r="V48" s="263">
        <f t="shared" si="0"/>
        <v>80</v>
      </c>
      <c r="W48" s="223">
        <v>2</v>
      </c>
      <c r="X48" s="184"/>
      <c r="Y48" s="184">
        <v>2</v>
      </c>
      <c r="Z48" s="184">
        <v>19</v>
      </c>
      <c r="AA48" s="184"/>
      <c r="AB48" s="184"/>
      <c r="AC48" s="184"/>
      <c r="AD48" s="360">
        <f t="shared" si="11"/>
        <v>155</v>
      </c>
      <c r="AE48" s="268"/>
      <c r="AF48" s="188">
        <v>63</v>
      </c>
      <c r="AG48" s="360"/>
      <c r="AH48" s="280">
        <v>80</v>
      </c>
      <c r="AI48" s="194"/>
      <c r="AJ48" s="1"/>
      <c r="AK48" s="194"/>
      <c r="AL48" s="195">
        <v>80</v>
      </c>
      <c r="AM48" s="1">
        <v>1</v>
      </c>
      <c r="AN48" s="1"/>
      <c r="AO48" s="1"/>
      <c r="AP48" s="1">
        <v>4</v>
      </c>
      <c r="AQ48" s="1"/>
      <c r="AR48" s="1"/>
      <c r="AS48" s="1"/>
      <c r="AT48" s="360">
        <f t="shared" si="6"/>
        <v>165</v>
      </c>
    </row>
    <row r="49" spans="1:46">
      <c r="A49" s="502"/>
      <c r="B49" s="507"/>
      <c r="C49" s="232" t="str">
        <f>IF(TRIM(C48)="","",$C$75)</f>
        <v>매출</v>
      </c>
      <c r="D49" s="237"/>
      <c r="E49" s="224"/>
      <c r="F49" s="186"/>
      <c r="G49" s="186"/>
      <c r="H49" s="360"/>
      <c r="I49" s="218">
        <v>1213900</v>
      </c>
      <c r="J49" s="184"/>
      <c r="K49" s="184"/>
      <c r="L49" s="184"/>
      <c r="M49" s="212">
        <v>186560</v>
      </c>
      <c r="N49" s="217">
        <v>1016400</v>
      </c>
      <c r="O49" s="187">
        <v>2834600</v>
      </c>
      <c r="P49" s="187"/>
      <c r="Q49" s="187">
        <v>831160</v>
      </c>
      <c r="R49" s="187"/>
      <c r="S49" s="187"/>
      <c r="T49" s="187"/>
      <c r="U49" s="187">
        <v>308200</v>
      </c>
      <c r="V49" s="263">
        <f t="shared" si="0"/>
        <v>4990360</v>
      </c>
      <c r="W49" s="223">
        <v>70320</v>
      </c>
      <c r="X49" s="184"/>
      <c r="Y49" s="184">
        <v>300000</v>
      </c>
      <c r="Z49" s="184">
        <v>2170000</v>
      </c>
      <c r="AA49" s="184"/>
      <c r="AB49" s="184"/>
      <c r="AC49" s="184"/>
      <c r="AD49" s="360">
        <f t="shared" si="11"/>
        <v>8931140</v>
      </c>
      <c r="AE49" s="268"/>
      <c r="AF49" s="188">
        <v>2375640</v>
      </c>
      <c r="AG49" s="360"/>
      <c r="AH49" s="280">
        <v>2627740</v>
      </c>
      <c r="AI49" s="194"/>
      <c r="AJ49" s="1"/>
      <c r="AK49" s="194"/>
      <c r="AL49" s="195">
        <v>564800</v>
      </c>
      <c r="AM49" s="1">
        <v>29990</v>
      </c>
      <c r="AN49" s="1"/>
      <c r="AO49" s="1"/>
      <c r="AP49" s="1">
        <v>326280</v>
      </c>
      <c r="AQ49" s="1"/>
      <c r="AR49" s="1"/>
      <c r="AS49" s="1"/>
      <c r="AT49" s="360">
        <f t="shared" si="6"/>
        <v>3548810</v>
      </c>
    </row>
    <row r="50" spans="1:46">
      <c r="A50" s="502">
        <v>43182</v>
      </c>
      <c r="B50" s="503" t="str">
        <f t="shared" si="32"/>
        <v>(금)</v>
      </c>
      <c r="C50" s="232" t="str">
        <f>IF(TRIM(A50)="","",$C$74)</f>
        <v>인원</v>
      </c>
      <c r="D50" s="237"/>
      <c r="E50" s="218"/>
      <c r="F50" s="184"/>
      <c r="G50" s="184"/>
      <c r="H50" s="229">
        <f t="shared" si="2"/>
        <v>0</v>
      </c>
      <c r="I50" s="218">
        <v>21</v>
      </c>
      <c r="J50" s="184"/>
      <c r="K50" s="184"/>
      <c r="L50" s="184"/>
      <c r="M50" s="212">
        <v>20</v>
      </c>
      <c r="N50" s="218">
        <v>13</v>
      </c>
      <c r="O50" s="184">
        <v>13</v>
      </c>
      <c r="P50" s="184">
        <v>1</v>
      </c>
      <c r="Q50" s="184">
        <v>20</v>
      </c>
      <c r="R50" s="184"/>
      <c r="S50" s="184">
        <v>1</v>
      </c>
      <c r="T50" s="184">
        <v>7</v>
      </c>
      <c r="U50" s="184">
        <v>19</v>
      </c>
      <c r="V50" s="229">
        <f t="shared" si="0"/>
        <v>74</v>
      </c>
      <c r="W50" s="223">
        <v>4</v>
      </c>
      <c r="X50" s="184"/>
      <c r="Y50" s="184">
        <v>4</v>
      </c>
      <c r="Z50" s="184">
        <v>9</v>
      </c>
      <c r="AA50" s="184"/>
      <c r="AB50" s="184"/>
      <c r="AC50" s="184"/>
      <c r="AD50" s="229">
        <f t="shared" si="11"/>
        <v>132</v>
      </c>
      <c r="AE50" s="269"/>
      <c r="AF50" s="185"/>
      <c r="AG50" s="229">
        <f t="shared" si="5"/>
        <v>0</v>
      </c>
      <c r="AH50" s="277">
        <v>13</v>
      </c>
      <c r="AI50" s="192"/>
      <c r="AJ50" s="192"/>
      <c r="AK50" s="192"/>
      <c r="AL50" s="192">
        <v>13</v>
      </c>
      <c r="AM50" s="192">
        <v>3</v>
      </c>
      <c r="AN50" s="192"/>
      <c r="AO50" s="192">
        <v>1</v>
      </c>
      <c r="AP50" s="192">
        <v>54</v>
      </c>
      <c r="AQ50" s="192"/>
      <c r="AR50" s="192"/>
      <c r="AS50" s="192"/>
      <c r="AT50" s="229">
        <f t="shared" si="6"/>
        <v>84</v>
      </c>
    </row>
    <row r="51" spans="1:46">
      <c r="A51" s="502"/>
      <c r="B51" s="503"/>
      <c r="C51" s="232" t="str">
        <f>IF(TRIM(C50)="","",$C$75)</f>
        <v>매출</v>
      </c>
      <c r="D51" s="237"/>
      <c r="E51" s="224"/>
      <c r="F51" s="186"/>
      <c r="G51" s="186"/>
      <c r="H51" s="230">
        <f t="shared" si="2"/>
        <v>0</v>
      </c>
      <c r="I51" s="218">
        <v>951810</v>
      </c>
      <c r="J51" s="184"/>
      <c r="K51" s="184"/>
      <c r="L51" s="184"/>
      <c r="M51" s="212">
        <v>141200</v>
      </c>
      <c r="N51" s="217">
        <v>932490</v>
      </c>
      <c r="O51" s="187">
        <v>1842490</v>
      </c>
      <c r="P51" s="187">
        <v>51230</v>
      </c>
      <c r="Q51" s="187">
        <v>755600</v>
      </c>
      <c r="R51" s="187"/>
      <c r="S51" s="187">
        <v>173780</v>
      </c>
      <c r="T51" s="187">
        <v>752580</v>
      </c>
      <c r="U51" s="187">
        <v>254600</v>
      </c>
      <c r="V51" s="263">
        <f t="shared" si="0"/>
        <v>4762770</v>
      </c>
      <c r="W51" s="223">
        <v>140640</v>
      </c>
      <c r="X51" s="184"/>
      <c r="Y51" s="184">
        <v>158000</v>
      </c>
      <c r="Z51" s="184">
        <v>930000</v>
      </c>
      <c r="AA51" s="184"/>
      <c r="AB51" s="184"/>
      <c r="AC51" s="184"/>
      <c r="AD51" s="230">
        <f t="shared" si="11"/>
        <v>7084420</v>
      </c>
      <c r="AE51" s="268"/>
      <c r="AF51" s="188"/>
      <c r="AG51" s="230">
        <f t="shared" si="5"/>
        <v>0</v>
      </c>
      <c r="AH51" s="278">
        <v>562190</v>
      </c>
      <c r="AI51" s="193"/>
      <c r="AJ51" s="193"/>
      <c r="AK51" s="193"/>
      <c r="AL51" s="193">
        <v>91780</v>
      </c>
      <c r="AM51" s="193">
        <v>99770</v>
      </c>
      <c r="AN51" s="193"/>
      <c r="AO51" s="193"/>
      <c r="AP51" s="193">
        <v>2496580</v>
      </c>
      <c r="AQ51" s="193"/>
      <c r="AR51" s="193"/>
      <c r="AS51" s="193"/>
      <c r="AT51" s="230">
        <f t="shared" si="6"/>
        <v>3250320</v>
      </c>
    </row>
    <row r="52" spans="1:46">
      <c r="A52" s="506">
        <v>43183</v>
      </c>
      <c r="B52" s="505" t="s">
        <v>117</v>
      </c>
      <c r="C52" s="232" t="str">
        <f t="shared" ref="C52" si="41">IF(TRIM(A52)="","",$C$74)</f>
        <v>인원</v>
      </c>
      <c r="D52" s="237"/>
      <c r="E52" s="218"/>
      <c r="F52" s="184"/>
      <c r="G52" s="184"/>
      <c r="H52" s="229">
        <f t="shared" si="2"/>
        <v>0</v>
      </c>
      <c r="I52" s="218"/>
      <c r="J52" s="184"/>
      <c r="K52" s="184"/>
      <c r="L52" s="184"/>
      <c r="M52" s="212"/>
      <c r="N52" s="218"/>
      <c r="O52" s="184"/>
      <c r="P52" s="184"/>
      <c r="Q52" s="184"/>
      <c r="R52" s="184"/>
      <c r="S52" s="184"/>
      <c r="T52" s="184"/>
      <c r="U52" s="184"/>
      <c r="V52" s="229">
        <f t="shared" si="0"/>
        <v>0</v>
      </c>
      <c r="W52" s="223"/>
      <c r="X52" s="184"/>
      <c r="Y52" s="184"/>
      <c r="Z52" s="184"/>
      <c r="AA52" s="184"/>
      <c r="AB52" s="184"/>
      <c r="AC52" s="184"/>
      <c r="AD52" s="229">
        <f t="shared" si="11"/>
        <v>0</v>
      </c>
      <c r="AE52" s="269"/>
      <c r="AF52" s="185"/>
      <c r="AG52" s="229">
        <f t="shared" si="5"/>
        <v>0</v>
      </c>
      <c r="AH52" s="28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229">
        <f t="shared" si="6"/>
        <v>0</v>
      </c>
    </row>
    <row r="53" spans="1:46">
      <c r="A53" s="502"/>
      <c r="B53" s="507"/>
      <c r="C53" s="232" t="str">
        <f t="shared" ref="C53" si="42">IF(TRIM(C52)="","",$C$75)</f>
        <v>매출</v>
      </c>
      <c r="D53" s="237"/>
      <c r="E53" s="224"/>
      <c r="F53" s="186"/>
      <c r="G53" s="186"/>
      <c r="H53" s="230">
        <f t="shared" si="2"/>
        <v>0</v>
      </c>
      <c r="I53" s="218"/>
      <c r="J53" s="184"/>
      <c r="K53" s="184"/>
      <c r="L53" s="184"/>
      <c r="M53" s="212"/>
      <c r="N53" s="217"/>
      <c r="O53" s="187"/>
      <c r="P53" s="187"/>
      <c r="Q53" s="187"/>
      <c r="R53" s="187"/>
      <c r="S53" s="187"/>
      <c r="T53" s="187"/>
      <c r="U53" s="187"/>
      <c r="V53" s="263">
        <f t="shared" si="0"/>
        <v>0</v>
      </c>
      <c r="W53" s="223"/>
      <c r="X53" s="184"/>
      <c r="Y53" s="184"/>
      <c r="Z53" s="184"/>
      <c r="AA53" s="184"/>
      <c r="AB53" s="184"/>
      <c r="AC53" s="184"/>
      <c r="AD53" s="230">
        <f t="shared" si="11"/>
        <v>0</v>
      </c>
      <c r="AE53" s="268"/>
      <c r="AF53" s="188"/>
      <c r="AG53" s="230">
        <f t="shared" si="5"/>
        <v>0</v>
      </c>
      <c r="AH53" s="280"/>
      <c r="AI53" s="194"/>
      <c r="AJ53" s="1"/>
      <c r="AK53" s="1"/>
      <c r="AL53" s="195"/>
      <c r="AM53" s="1"/>
      <c r="AN53" s="1"/>
      <c r="AO53" s="1"/>
      <c r="AP53" s="1"/>
      <c r="AQ53" s="194"/>
      <c r="AR53" s="1"/>
      <c r="AS53" s="1"/>
      <c r="AT53" s="230">
        <f t="shared" si="6"/>
        <v>0</v>
      </c>
    </row>
    <row r="54" spans="1:46">
      <c r="A54" s="506">
        <v>43184</v>
      </c>
      <c r="B54" s="503" t="str">
        <f t="shared" si="35"/>
        <v>(일)</v>
      </c>
      <c r="C54" s="232" t="str">
        <f t="shared" ref="C54" si="43">IF(TRIM(A54)="","",$C$74)</f>
        <v>인원</v>
      </c>
      <c r="D54" s="237"/>
      <c r="E54" s="218"/>
      <c r="F54" s="184"/>
      <c r="G54" s="184"/>
      <c r="H54" s="229">
        <f t="shared" si="2"/>
        <v>0</v>
      </c>
      <c r="I54" s="218"/>
      <c r="J54" s="184"/>
      <c r="K54" s="184"/>
      <c r="L54" s="184"/>
      <c r="M54" s="212"/>
      <c r="N54" s="218"/>
      <c r="O54" s="184"/>
      <c r="P54" s="184"/>
      <c r="Q54" s="184"/>
      <c r="R54" s="184"/>
      <c r="S54" s="184"/>
      <c r="T54" s="184"/>
      <c r="U54" s="184"/>
      <c r="V54" s="229">
        <f t="shared" si="0"/>
        <v>0</v>
      </c>
      <c r="W54" s="223"/>
      <c r="X54" s="184"/>
      <c r="Y54" s="184"/>
      <c r="Z54" s="184"/>
      <c r="AA54" s="184"/>
      <c r="AB54" s="184"/>
      <c r="AC54" s="184"/>
      <c r="AD54" s="229">
        <f t="shared" si="11"/>
        <v>0</v>
      </c>
      <c r="AE54" s="269"/>
      <c r="AF54" s="185"/>
      <c r="AG54" s="229">
        <f t="shared" si="5"/>
        <v>0</v>
      </c>
      <c r="AH54" s="28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229">
        <f t="shared" si="6"/>
        <v>0</v>
      </c>
    </row>
    <row r="55" spans="1:46">
      <c r="A55" s="502"/>
      <c r="B55" s="503"/>
      <c r="C55" s="232" t="str">
        <f t="shared" ref="C55" si="44">IF(TRIM(C54)="","",$C$75)</f>
        <v>매출</v>
      </c>
      <c r="D55" s="237"/>
      <c r="E55" s="224"/>
      <c r="F55" s="186"/>
      <c r="G55" s="186"/>
      <c r="H55" s="230">
        <f t="shared" si="2"/>
        <v>0</v>
      </c>
      <c r="I55" s="218"/>
      <c r="J55" s="184"/>
      <c r="K55" s="184"/>
      <c r="L55" s="184"/>
      <c r="M55" s="212"/>
      <c r="N55" s="217"/>
      <c r="O55" s="187"/>
      <c r="P55" s="187"/>
      <c r="Q55" s="187"/>
      <c r="R55" s="187"/>
      <c r="S55" s="187"/>
      <c r="T55" s="187"/>
      <c r="U55" s="187"/>
      <c r="V55" s="263">
        <f t="shared" si="0"/>
        <v>0</v>
      </c>
      <c r="W55" s="223"/>
      <c r="X55" s="184"/>
      <c r="Y55" s="184"/>
      <c r="Z55" s="184"/>
      <c r="AA55" s="184"/>
      <c r="AB55" s="184"/>
      <c r="AC55" s="184"/>
      <c r="AD55" s="230">
        <f t="shared" si="11"/>
        <v>0</v>
      </c>
      <c r="AE55" s="268"/>
      <c r="AF55" s="188"/>
      <c r="AG55" s="230">
        <f t="shared" si="5"/>
        <v>0</v>
      </c>
      <c r="AH55" s="280"/>
      <c r="AI55" s="1"/>
      <c r="AJ55" s="1"/>
      <c r="AK55" s="194"/>
      <c r="AL55" s="194"/>
      <c r="AM55" s="194"/>
      <c r="AN55" s="194"/>
      <c r="AO55" s="194"/>
      <c r="AP55" s="194"/>
      <c r="AQ55" s="194"/>
      <c r="AR55" s="1"/>
      <c r="AS55" s="1"/>
      <c r="AT55" s="230">
        <f t="shared" si="6"/>
        <v>0</v>
      </c>
    </row>
    <row r="56" spans="1:46">
      <c r="A56" s="502">
        <v>43185</v>
      </c>
      <c r="B56" s="503" t="str">
        <f t="shared" si="23"/>
        <v>(월)</v>
      </c>
      <c r="C56" s="232" t="str">
        <f t="shared" ref="C56" si="45">IF(TRIM(A56)="","",$C$74)</f>
        <v>인원</v>
      </c>
      <c r="D56" s="237"/>
      <c r="E56" s="218"/>
      <c r="F56" s="184"/>
      <c r="G56" s="184"/>
      <c r="H56" s="229">
        <f t="shared" si="2"/>
        <v>0</v>
      </c>
      <c r="I56" s="218">
        <v>35</v>
      </c>
      <c r="J56" s="184"/>
      <c r="K56" s="184"/>
      <c r="L56" s="184"/>
      <c r="M56" s="212">
        <v>31</v>
      </c>
      <c r="N56" s="218">
        <v>23</v>
      </c>
      <c r="O56" s="184">
        <v>9</v>
      </c>
      <c r="P56" s="184">
        <v>3</v>
      </c>
      <c r="Q56" s="184">
        <v>24</v>
      </c>
      <c r="R56" s="184"/>
      <c r="S56" s="184"/>
      <c r="T56" s="184">
        <v>5</v>
      </c>
      <c r="U56" s="184">
        <v>22</v>
      </c>
      <c r="V56" s="229">
        <f t="shared" si="0"/>
        <v>86</v>
      </c>
      <c r="W56" s="223">
        <v>5</v>
      </c>
      <c r="X56" s="184">
        <v>1</v>
      </c>
      <c r="Y56" s="184">
        <v>5</v>
      </c>
      <c r="Z56" s="184">
        <v>13</v>
      </c>
      <c r="AA56" s="184"/>
      <c r="AB56" s="184"/>
      <c r="AC56" s="184"/>
      <c r="AD56" s="229">
        <f t="shared" si="11"/>
        <v>176</v>
      </c>
      <c r="AE56" s="269"/>
      <c r="AF56" s="185">
        <v>73</v>
      </c>
      <c r="AG56" s="229">
        <f t="shared" si="5"/>
        <v>73</v>
      </c>
      <c r="AH56" s="281">
        <v>91</v>
      </c>
      <c r="AI56" s="1"/>
      <c r="AJ56" s="1"/>
      <c r="AK56" s="1"/>
      <c r="AL56" s="1">
        <v>91</v>
      </c>
      <c r="AM56" s="1">
        <v>36</v>
      </c>
      <c r="AN56" s="1"/>
      <c r="AO56" s="1"/>
      <c r="AP56" s="1">
        <v>13</v>
      </c>
      <c r="AQ56" s="1"/>
      <c r="AR56" s="1"/>
      <c r="AS56" s="1"/>
      <c r="AT56" s="229">
        <f t="shared" si="6"/>
        <v>231</v>
      </c>
    </row>
    <row r="57" spans="1:46">
      <c r="A57" s="502"/>
      <c r="B57" s="503"/>
      <c r="C57" s="232" t="str">
        <f t="shared" ref="C57" si="46">IF(TRIM(C56)="","",$C$75)</f>
        <v>매출</v>
      </c>
      <c r="D57" s="237"/>
      <c r="E57" s="224"/>
      <c r="F57" s="186"/>
      <c r="G57" s="186"/>
      <c r="H57" s="230">
        <f t="shared" si="2"/>
        <v>0</v>
      </c>
      <c r="I57" s="218">
        <v>1526870</v>
      </c>
      <c r="J57" s="184"/>
      <c r="K57" s="184"/>
      <c r="L57" s="184"/>
      <c r="M57" s="212">
        <v>218860</v>
      </c>
      <c r="N57" s="217">
        <v>1649790</v>
      </c>
      <c r="O57" s="187">
        <v>1275570</v>
      </c>
      <c r="P57" s="187">
        <v>153690</v>
      </c>
      <c r="Q57" s="187">
        <v>906720</v>
      </c>
      <c r="R57" s="187"/>
      <c r="S57" s="187"/>
      <c r="T57" s="187">
        <v>551720</v>
      </c>
      <c r="U57" s="187">
        <v>294800</v>
      </c>
      <c r="V57" s="263">
        <f t="shared" si="0"/>
        <v>4832290</v>
      </c>
      <c r="W57" s="223">
        <v>160480</v>
      </c>
      <c r="X57" s="184">
        <v>140000</v>
      </c>
      <c r="Y57" s="184">
        <v>255000</v>
      </c>
      <c r="Z57" s="184">
        <v>1510000</v>
      </c>
      <c r="AA57" s="184"/>
      <c r="AB57" s="184"/>
      <c r="AC57" s="184"/>
      <c r="AD57" s="230">
        <f t="shared" si="11"/>
        <v>8643500</v>
      </c>
      <c r="AE57" s="268"/>
      <c r="AF57" s="188">
        <v>4171980</v>
      </c>
      <c r="AG57" s="230">
        <f t="shared" si="5"/>
        <v>4171980</v>
      </c>
      <c r="AH57" s="280">
        <v>3113880</v>
      </c>
      <c r="AI57" s="194"/>
      <c r="AJ57" s="1"/>
      <c r="AK57" s="194"/>
      <c r="AL57" s="195">
        <v>648460</v>
      </c>
      <c r="AM57" s="194">
        <v>1487060</v>
      </c>
      <c r="AN57" s="1"/>
      <c r="AO57" s="1"/>
      <c r="AP57" s="194">
        <v>706330</v>
      </c>
      <c r="AQ57" s="57"/>
      <c r="AR57" s="1"/>
      <c r="AS57" s="1"/>
      <c r="AT57" s="230">
        <f t="shared" si="6"/>
        <v>5955730</v>
      </c>
    </row>
    <row r="58" spans="1:46" ht="15.75" customHeight="1">
      <c r="A58" s="502">
        <v>43186</v>
      </c>
      <c r="B58" s="503" t="str">
        <f t="shared" si="26"/>
        <v>(화)</v>
      </c>
      <c r="C58" s="232" t="str">
        <f t="shared" ref="C58" si="47">IF(TRIM(A58)="","",$C$74)</f>
        <v>인원</v>
      </c>
      <c r="D58" s="237"/>
      <c r="E58" s="218"/>
      <c r="F58" s="184"/>
      <c r="G58" s="184">
        <v>4</v>
      </c>
      <c r="H58" s="229">
        <f t="shared" si="2"/>
        <v>4</v>
      </c>
      <c r="I58" s="218">
        <v>37</v>
      </c>
      <c r="J58" s="184"/>
      <c r="K58" s="184"/>
      <c r="L58" s="184"/>
      <c r="M58" s="212">
        <v>31</v>
      </c>
      <c r="N58" s="218">
        <v>18</v>
      </c>
      <c r="O58" s="184">
        <v>25</v>
      </c>
      <c r="P58" s="184"/>
      <c r="Q58" s="184">
        <v>29</v>
      </c>
      <c r="R58" s="184"/>
      <c r="S58" s="184">
        <v>1</v>
      </c>
      <c r="T58" s="184">
        <v>9</v>
      </c>
      <c r="U58" s="184">
        <v>24</v>
      </c>
      <c r="V58" s="229">
        <f t="shared" si="0"/>
        <v>106</v>
      </c>
      <c r="W58" s="223">
        <v>5</v>
      </c>
      <c r="X58" s="184"/>
      <c r="Y58" s="184">
        <v>7</v>
      </c>
      <c r="Z58" s="184">
        <v>21</v>
      </c>
      <c r="AA58" s="184"/>
      <c r="AB58" s="184"/>
      <c r="AC58" s="184"/>
      <c r="AD58" s="229">
        <f t="shared" si="11"/>
        <v>207</v>
      </c>
      <c r="AE58" s="269"/>
      <c r="AF58" s="185"/>
      <c r="AG58" s="229">
        <f t="shared" si="5"/>
        <v>0</v>
      </c>
      <c r="AH58" s="281">
        <v>25</v>
      </c>
      <c r="AI58" s="1"/>
      <c r="AJ58" s="1"/>
      <c r="AK58" s="1"/>
      <c r="AL58" s="1">
        <v>25</v>
      </c>
      <c r="AM58" s="1">
        <v>8</v>
      </c>
      <c r="AN58" s="1"/>
      <c r="AO58" s="1">
        <v>1</v>
      </c>
      <c r="AP58" s="1">
        <v>10</v>
      </c>
      <c r="AQ58" s="1"/>
      <c r="AR58" s="1"/>
      <c r="AS58" s="1"/>
      <c r="AT58" s="229">
        <f t="shared" si="6"/>
        <v>69</v>
      </c>
    </row>
    <row r="59" spans="1:46">
      <c r="A59" s="502"/>
      <c r="B59" s="503"/>
      <c r="C59" s="232" t="str">
        <f t="shared" ref="C59" si="48">IF(TRIM(C58)="","",$C$75)</f>
        <v>매출</v>
      </c>
      <c r="D59" s="237"/>
      <c r="E59" s="224"/>
      <c r="F59" s="186"/>
      <c r="G59" s="186">
        <v>136280</v>
      </c>
      <c r="H59" s="230">
        <f t="shared" si="2"/>
        <v>136280</v>
      </c>
      <c r="I59" s="218">
        <v>1809220</v>
      </c>
      <c r="J59" s="184"/>
      <c r="K59" s="184"/>
      <c r="L59" s="184"/>
      <c r="M59" s="212">
        <v>221860</v>
      </c>
      <c r="N59" s="217">
        <v>1291140</v>
      </c>
      <c r="O59" s="187">
        <v>3543250</v>
      </c>
      <c r="P59" s="187"/>
      <c r="Q59" s="187">
        <v>1095620</v>
      </c>
      <c r="R59" s="187"/>
      <c r="S59" s="187">
        <v>173780</v>
      </c>
      <c r="T59" s="187">
        <v>1003010</v>
      </c>
      <c r="U59" s="187">
        <v>321600</v>
      </c>
      <c r="V59" s="263">
        <f t="shared" si="0"/>
        <v>7428400</v>
      </c>
      <c r="W59" s="223">
        <v>175800</v>
      </c>
      <c r="X59" s="184"/>
      <c r="Y59" s="184">
        <v>559000</v>
      </c>
      <c r="Z59" s="184">
        <v>2430000</v>
      </c>
      <c r="AA59" s="184"/>
      <c r="AB59" s="184"/>
      <c r="AC59" s="184"/>
      <c r="AD59" s="230">
        <f t="shared" si="11"/>
        <v>12624280</v>
      </c>
      <c r="AE59" s="268"/>
      <c r="AF59" s="188"/>
      <c r="AG59" s="230">
        <f t="shared" si="5"/>
        <v>0</v>
      </c>
      <c r="AH59" s="280">
        <v>1045050</v>
      </c>
      <c r="AI59" s="194"/>
      <c r="AJ59" s="1"/>
      <c r="AK59" s="194"/>
      <c r="AL59" s="194">
        <v>179500</v>
      </c>
      <c r="AM59" s="194">
        <v>284180</v>
      </c>
      <c r="AN59" s="194"/>
      <c r="AO59" s="194"/>
      <c r="AP59" s="1">
        <v>544930</v>
      </c>
      <c r="AQ59" s="1"/>
      <c r="AR59" s="1"/>
      <c r="AS59" s="1"/>
      <c r="AT59" s="230">
        <f t="shared" si="6"/>
        <v>2053660</v>
      </c>
    </row>
    <row r="60" spans="1:46">
      <c r="A60" s="506">
        <v>43187</v>
      </c>
      <c r="B60" s="503" t="str">
        <f t="shared" si="29"/>
        <v>(수)</v>
      </c>
      <c r="C60" s="232" t="str">
        <f t="shared" ref="C60:C62" si="49">IF(TRIM(A60)="","",$C$74)</f>
        <v>인원</v>
      </c>
      <c r="D60" s="237"/>
      <c r="E60" s="218"/>
      <c r="F60" s="184"/>
      <c r="G60" s="184"/>
      <c r="H60" s="229">
        <f t="shared" si="2"/>
        <v>0</v>
      </c>
      <c r="I60" s="218">
        <v>33</v>
      </c>
      <c r="J60" s="184"/>
      <c r="K60" s="184"/>
      <c r="L60" s="184"/>
      <c r="M60" s="212">
        <v>31</v>
      </c>
      <c r="N60" s="218">
        <v>24</v>
      </c>
      <c r="O60" s="184">
        <v>16</v>
      </c>
      <c r="P60" s="184">
        <v>2</v>
      </c>
      <c r="Q60" s="184">
        <v>31</v>
      </c>
      <c r="R60" s="184"/>
      <c r="S60" s="184">
        <v>1</v>
      </c>
      <c r="T60" s="184">
        <v>6</v>
      </c>
      <c r="U60" s="184">
        <v>29</v>
      </c>
      <c r="V60" s="229">
        <f t="shared" si="0"/>
        <v>109</v>
      </c>
      <c r="W60" s="223">
        <v>3</v>
      </c>
      <c r="X60" s="184"/>
      <c r="Y60" s="184">
        <v>8</v>
      </c>
      <c r="Z60" s="184">
        <v>17</v>
      </c>
      <c r="AA60" s="184"/>
      <c r="AB60" s="184"/>
      <c r="AC60" s="184"/>
      <c r="AD60" s="229">
        <f t="shared" si="11"/>
        <v>201</v>
      </c>
      <c r="AE60" s="269"/>
      <c r="AF60" s="185">
        <v>77</v>
      </c>
      <c r="AG60" s="229">
        <f t="shared" si="5"/>
        <v>77</v>
      </c>
      <c r="AH60" s="281">
        <v>117</v>
      </c>
      <c r="AI60" s="1"/>
      <c r="AJ60" s="1"/>
      <c r="AK60" s="1"/>
      <c r="AL60" s="1">
        <v>117</v>
      </c>
      <c r="AM60" s="1">
        <v>20</v>
      </c>
      <c r="AN60" s="1"/>
      <c r="AO60" s="1">
        <v>1</v>
      </c>
      <c r="AP60" s="1">
        <v>2</v>
      </c>
      <c r="AQ60" s="1"/>
      <c r="AR60" s="1"/>
      <c r="AS60" s="1"/>
      <c r="AT60" s="229">
        <f t="shared" si="6"/>
        <v>257</v>
      </c>
    </row>
    <row r="61" spans="1:46">
      <c r="A61" s="502"/>
      <c r="B61" s="503"/>
      <c r="C61" s="232" t="str">
        <f t="shared" ref="C61:C63" si="50">IF(TRIM(C60)="","",$C$75)</f>
        <v>매출</v>
      </c>
      <c r="D61" s="237"/>
      <c r="E61" s="224"/>
      <c r="F61" s="186"/>
      <c r="G61" s="186"/>
      <c r="H61" s="230">
        <f t="shared" si="2"/>
        <v>0</v>
      </c>
      <c r="I61" s="218">
        <v>1432480</v>
      </c>
      <c r="J61" s="184"/>
      <c r="K61" s="184"/>
      <c r="L61" s="184"/>
      <c r="M61" s="212">
        <v>221860</v>
      </c>
      <c r="N61" s="217">
        <v>1721520</v>
      </c>
      <c r="O61" s="187">
        <v>2267680</v>
      </c>
      <c r="P61" s="187">
        <v>102460</v>
      </c>
      <c r="Q61" s="187">
        <v>1171180</v>
      </c>
      <c r="R61" s="187"/>
      <c r="S61" s="187">
        <v>103780</v>
      </c>
      <c r="T61" s="187">
        <v>652150</v>
      </c>
      <c r="U61" s="187">
        <v>388600</v>
      </c>
      <c r="V61" s="263">
        <f t="shared" si="0"/>
        <v>6407370</v>
      </c>
      <c r="W61" s="223">
        <v>105480</v>
      </c>
      <c r="X61" s="184"/>
      <c r="Y61" s="184">
        <v>461760</v>
      </c>
      <c r="Z61" s="184">
        <v>1900000</v>
      </c>
      <c r="AA61" s="184"/>
      <c r="AB61" s="184"/>
      <c r="AC61" s="184"/>
      <c r="AD61" s="230">
        <f t="shared" si="11"/>
        <v>10528950</v>
      </c>
      <c r="AE61" s="268"/>
      <c r="AF61" s="188">
        <v>3461870</v>
      </c>
      <c r="AG61" s="230">
        <f t="shared" si="5"/>
        <v>3461870</v>
      </c>
      <c r="AH61" s="280">
        <v>4007230</v>
      </c>
      <c r="AI61" s="194"/>
      <c r="AJ61" s="1"/>
      <c r="AK61" s="194"/>
      <c r="AL61" s="194">
        <v>829020</v>
      </c>
      <c r="AM61" s="1">
        <v>784130</v>
      </c>
      <c r="AN61" s="1"/>
      <c r="AO61" s="1">
        <v>40000</v>
      </c>
      <c r="AP61" s="1">
        <v>116500</v>
      </c>
      <c r="AQ61" s="1"/>
      <c r="AR61" s="1"/>
      <c r="AS61" s="1"/>
      <c r="AT61" s="230">
        <f t="shared" si="6"/>
        <v>5776880</v>
      </c>
    </row>
    <row r="62" spans="1:46">
      <c r="A62" s="506">
        <v>43188</v>
      </c>
      <c r="B62" s="505" t="s">
        <v>99</v>
      </c>
      <c r="C62" s="232" t="str">
        <f t="shared" si="49"/>
        <v>인원</v>
      </c>
      <c r="D62" s="237"/>
      <c r="E62" s="218"/>
      <c r="F62" s="184"/>
      <c r="G62" s="184"/>
      <c r="H62" s="229">
        <f t="shared" si="2"/>
        <v>0</v>
      </c>
      <c r="I62" s="218">
        <v>36</v>
      </c>
      <c r="J62" s="184"/>
      <c r="K62" s="184"/>
      <c r="L62" s="184"/>
      <c r="M62" s="212">
        <v>34</v>
      </c>
      <c r="N62" s="218">
        <v>21</v>
      </c>
      <c r="O62" s="184">
        <v>18</v>
      </c>
      <c r="P62" s="184"/>
      <c r="Q62" s="184">
        <v>26</v>
      </c>
      <c r="R62" s="184"/>
      <c r="S62" s="184">
        <v>1</v>
      </c>
      <c r="T62" s="184">
        <v>8</v>
      </c>
      <c r="U62" s="184">
        <v>25</v>
      </c>
      <c r="V62" s="229">
        <f t="shared" si="0"/>
        <v>99</v>
      </c>
      <c r="W62" s="223">
        <v>6</v>
      </c>
      <c r="X62" s="184"/>
      <c r="Y62" s="184">
        <v>5</v>
      </c>
      <c r="Z62" s="184">
        <v>13</v>
      </c>
      <c r="AA62" s="184"/>
      <c r="AB62" s="184"/>
      <c r="AC62" s="184"/>
      <c r="AD62" s="229">
        <f t="shared" si="11"/>
        <v>193</v>
      </c>
      <c r="AE62" s="269"/>
      <c r="AF62" s="185">
        <v>49</v>
      </c>
      <c r="AG62" s="229">
        <f t="shared" si="5"/>
        <v>49</v>
      </c>
      <c r="AH62" s="281">
        <v>55</v>
      </c>
      <c r="AI62" s="1"/>
      <c r="AJ62" s="1"/>
      <c r="AK62" s="1"/>
      <c r="AL62" s="1">
        <v>55</v>
      </c>
      <c r="AM62" s="1">
        <v>26</v>
      </c>
      <c r="AN62" s="1"/>
      <c r="AO62" s="1">
        <v>1</v>
      </c>
      <c r="AP62" s="1">
        <v>2</v>
      </c>
      <c r="AQ62" s="1"/>
      <c r="AR62" s="1"/>
      <c r="AS62" s="1"/>
      <c r="AT62" s="229">
        <f t="shared" si="6"/>
        <v>139</v>
      </c>
    </row>
    <row r="63" spans="1:46">
      <c r="A63" s="502"/>
      <c r="B63" s="507"/>
      <c r="C63" s="232" t="str">
        <f t="shared" si="50"/>
        <v>매출</v>
      </c>
      <c r="D63" s="237"/>
      <c r="E63" s="224"/>
      <c r="F63" s="186"/>
      <c r="G63" s="186"/>
      <c r="H63" s="230">
        <f t="shared" si="2"/>
        <v>0</v>
      </c>
      <c r="I63" s="218">
        <v>1610430</v>
      </c>
      <c r="J63" s="184"/>
      <c r="K63" s="184"/>
      <c r="L63" s="184"/>
      <c r="M63" s="212">
        <v>240040</v>
      </c>
      <c r="N63" s="217">
        <v>1506330</v>
      </c>
      <c r="O63" s="187">
        <v>2551140</v>
      </c>
      <c r="P63" s="187"/>
      <c r="Q63" s="187">
        <v>982280</v>
      </c>
      <c r="R63" s="187"/>
      <c r="S63" s="187">
        <v>103780</v>
      </c>
      <c r="T63" s="187">
        <v>902560</v>
      </c>
      <c r="U63" s="187">
        <v>335000</v>
      </c>
      <c r="V63" s="263">
        <f t="shared" si="0"/>
        <v>6381090</v>
      </c>
      <c r="W63" s="223">
        <v>195640</v>
      </c>
      <c r="X63" s="184"/>
      <c r="Y63" s="184">
        <v>350000</v>
      </c>
      <c r="Z63" s="184">
        <v>157000</v>
      </c>
      <c r="AA63" s="184"/>
      <c r="AB63" s="184"/>
      <c r="AC63" s="184"/>
      <c r="AD63" s="230">
        <f t="shared" si="11"/>
        <v>8934200</v>
      </c>
      <c r="AE63" s="268"/>
      <c r="AF63" s="188">
        <v>2674250</v>
      </c>
      <c r="AG63" s="230">
        <f t="shared" si="5"/>
        <v>2674250</v>
      </c>
      <c r="AH63" s="280">
        <v>1833210</v>
      </c>
      <c r="AI63" s="194"/>
      <c r="AJ63" s="1"/>
      <c r="AK63" s="194"/>
      <c r="AL63" s="195">
        <v>388300</v>
      </c>
      <c r="AM63" s="1">
        <v>956360</v>
      </c>
      <c r="AN63" s="1"/>
      <c r="AO63" s="1">
        <v>40000</v>
      </c>
      <c r="AP63" s="1">
        <v>116500</v>
      </c>
      <c r="AQ63" s="1"/>
      <c r="AR63" s="1"/>
      <c r="AS63" s="1"/>
      <c r="AT63" s="230">
        <f t="shared" si="6"/>
        <v>3334370</v>
      </c>
    </row>
    <row r="64" spans="1:46">
      <c r="A64" s="502">
        <v>43189</v>
      </c>
      <c r="B64" s="503" t="str">
        <f t="shared" si="32"/>
        <v>(금)</v>
      </c>
      <c r="C64" s="232" t="str">
        <f t="shared" ref="C64" si="51">IF(TRIM(A64)="","",$C$74)</f>
        <v>인원</v>
      </c>
      <c r="D64" s="237"/>
      <c r="E64" s="218"/>
      <c r="F64" s="184"/>
      <c r="G64" s="184"/>
      <c r="H64" s="229">
        <f t="shared" si="2"/>
        <v>0</v>
      </c>
      <c r="I64" s="218">
        <v>48</v>
      </c>
      <c r="J64" s="184"/>
      <c r="K64" s="184"/>
      <c r="L64" s="184"/>
      <c r="M64" s="212">
        <v>44</v>
      </c>
      <c r="N64" s="218">
        <v>25</v>
      </c>
      <c r="O64" s="184">
        <v>18</v>
      </c>
      <c r="P64" s="184"/>
      <c r="Q64" s="184">
        <v>33</v>
      </c>
      <c r="R64" s="184"/>
      <c r="S64" s="184">
        <v>1</v>
      </c>
      <c r="T64" s="184">
        <v>12</v>
      </c>
      <c r="U64" s="184">
        <v>34</v>
      </c>
      <c r="V64" s="229">
        <f t="shared" si="0"/>
        <v>123</v>
      </c>
      <c r="W64" s="223">
        <v>5</v>
      </c>
      <c r="X64" s="184"/>
      <c r="Y64" s="184">
        <v>8</v>
      </c>
      <c r="Z64" s="184">
        <v>14</v>
      </c>
      <c r="AA64" s="184"/>
      <c r="AB64" s="184"/>
      <c r="AC64" s="184"/>
      <c r="AD64" s="229">
        <f t="shared" si="11"/>
        <v>242</v>
      </c>
      <c r="AE64" s="269"/>
      <c r="AF64" s="185"/>
      <c r="AG64" s="229">
        <f t="shared" si="5"/>
        <v>0</v>
      </c>
      <c r="AH64" s="281">
        <v>41</v>
      </c>
      <c r="AI64" s="1"/>
      <c r="AJ64" s="1"/>
      <c r="AK64" s="1"/>
      <c r="AL64" s="1">
        <v>39</v>
      </c>
      <c r="AM64" s="1">
        <v>35</v>
      </c>
      <c r="AN64" s="1"/>
      <c r="AO64" s="1">
        <v>1</v>
      </c>
      <c r="AP64" s="1">
        <v>7</v>
      </c>
      <c r="AQ64" s="1"/>
      <c r="AR64" s="1"/>
      <c r="AS64" s="1"/>
      <c r="AT64" s="229">
        <f t="shared" si="6"/>
        <v>123</v>
      </c>
    </row>
    <row r="65" spans="1:46">
      <c r="A65" s="502"/>
      <c r="B65" s="503"/>
      <c r="C65" s="232" t="str">
        <f t="shared" ref="C65" si="52">IF(TRIM(C64)="","",$C$75)</f>
        <v>매출</v>
      </c>
      <c r="D65" s="237"/>
      <c r="E65" s="224"/>
      <c r="F65" s="186"/>
      <c r="G65" s="186"/>
      <c r="H65" s="230">
        <f t="shared" si="2"/>
        <v>0</v>
      </c>
      <c r="I65" s="218">
        <v>2140760</v>
      </c>
      <c r="J65" s="184"/>
      <c r="K65" s="184"/>
      <c r="L65" s="184"/>
      <c r="M65" s="212">
        <v>313640</v>
      </c>
      <c r="N65" s="217">
        <v>1793250</v>
      </c>
      <c r="O65" s="187">
        <v>2551140</v>
      </c>
      <c r="P65" s="187"/>
      <c r="Q65" s="187">
        <v>1246740</v>
      </c>
      <c r="R65" s="187"/>
      <c r="S65" s="187">
        <v>103780</v>
      </c>
      <c r="T65" s="187">
        <v>1254730</v>
      </c>
      <c r="U65" s="187">
        <v>455600</v>
      </c>
      <c r="V65" s="263">
        <f t="shared" si="0"/>
        <v>7405240</v>
      </c>
      <c r="W65" s="223">
        <v>175800</v>
      </c>
      <c r="X65" s="184"/>
      <c r="Y65" s="184">
        <v>666000</v>
      </c>
      <c r="Z65" s="184">
        <v>1550000</v>
      </c>
      <c r="AA65" s="184"/>
      <c r="AB65" s="184"/>
      <c r="AC65" s="184"/>
      <c r="AD65" s="230">
        <f t="shared" si="11"/>
        <v>12251440</v>
      </c>
      <c r="AE65" s="268"/>
      <c r="AF65" s="188"/>
      <c r="AG65" s="230">
        <f t="shared" si="5"/>
        <v>0</v>
      </c>
      <c r="AH65" s="280">
        <v>1734250</v>
      </c>
      <c r="AI65" s="194"/>
      <c r="AJ65" s="1"/>
      <c r="AK65" s="194"/>
      <c r="AL65" s="195">
        <v>281340</v>
      </c>
      <c r="AM65" s="1">
        <v>1800940</v>
      </c>
      <c r="AN65" s="1"/>
      <c r="AO65" s="1"/>
      <c r="AP65" s="1">
        <v>540120</v>
      </c>
      <c r="AQ65" s="1"/>
      <c r="AR65" s="1"/>
      <c r="AS65" s="1"/>
      <c r="AT65" s="230">
        <f t="shared" si="6"/>
        <v>4356650</v>
      </c>
    </row>
    <row r="66" spans="1:46">
      <c r="A66" s="502">
        <v>43190</v>
      </c>
      <c r="B66" s="505" t="s">
        <v>117</v>
      </c>
      <c r="C66" s="232" t="str">
        <f t="shared" ref="C66" si="53">IF(TRIM(A66)="","",$C$74)</f>
        <v>인원</v>
      </c>
      <c r="D66" s="237"/>
      <c r="E66" s="224"/>
      <c r="F66" s="186"/>
      <c r="G66" s="186"/>
      <c r="H66" s="229">
        <f t="shared" si="2"/>
        <v>0</v>
      </c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>
        <f t="shared" si="0"/>
        <v>0</v>
      </c>
      <c r="W66" s="223"/>
      <c r="X66" s="184"/>
      <c r="Y66" s="184"/>
      <c r="Z66" s="184"/>
      <c r="AA66" s="184"/>
      <c r="AB66" s="184"/>
      <c r="AC66" s="184"/>
      <c r="AD66" s="229">
        <f t="shared" si="11"/>
        <v>0</v>
      </c>
      <c r="AE66" s="269"/>
      <c r="AF66" s="185"/>
      <c r="AG66" s="229">
        <f t="shared" si="5"/>
        <v>0</v>
      </c>
      <c r="AH66" s="281"/>
      <c r="AI66" s="1"/>
      <c r="AJ66" s="1"/>
      <c r="AK66" s="1"/>
      <c r="AL66" s="1"/>
      <c r="AM66" s="196"/>
      <c r="AN66" s="196"/>
      <c r="AO66" s="1"/>
      <c r="AP66" s="196"/>
      <c r="AQ66" s="1"/>
      <c r="AR66" s="1"/>
      <c r="AS66" s="1"/>
      <c r="AT66" s="229">
        <f t="shared" si="6"/>
        <v>0</v>
      </c>
    </row>
    <row r="67" spans="1:46">
      <c r="A67" s="502"/>
      <c r="B67" s="507"/>
      <c r="C67" s="232" t="str">
        <f t="shared" ref="C67" si="54">IF(TRIM(C66)="","",$C$75)</f>
        <v>매출</v>
      </c>
      <c r="D67" s="237"/>
      <c r="E67" s="224"/>
      <c r="F67" s="186"/>
      <c r="G67" s="186"/>
      <c r="H67" s="230">
        <f t="shared" si="2"/>
        <v>0</v>
      </c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>
        <f t="shared" si="0"/>
        <v>0</v>
      </c>
      <c r="W67" s="223"/>
      <c r="X67" s="184"/>
      <c r="Y67" s="184"/>
      <c r="Z67" s="184"/>
      <c r="AA67" s="184"/>
      <c r="AB67" s="184"/>
      <c r="AC67" s="184"/>
      <c r="AD67" s="230">
        <f t="shared" si="11"/>
        <v>0</v>
      </c>
      <c r="AE67" s="268"/>
      <c r="AF67" s="188"/>
      <c r="AG67" s="230">
        <f t="shared" si="5"/>
        <v>0</v>
      </c>
      <c r="AH67" s="280"/>
      <c r="AI67" s="194"/>
      <c r="AJ67" s="1"/>
      <c r="AK67" s="194"/>
      <c r="AL67" s="195"/>
      <c r="AM67" s="197"/>
      <c r="AN67" s="197"/>
      <c r="AO67" s="1"/>
      <c r="AP67" s="197"/>
      <c r="AQ67" s="1"/>
      <c r="AR67" s="1"/>
      <c r="AS67" s="1"/>
      <c r="AT67" s="230">
        <f t="shared" si="6"/>
        <v>0</v>
      </c>
    </row>
    <row r="68" spans="1:46">
      <c r="A68" s="502"/>
      <c r="B68" s="503" t="str">
        <f t="shared" ref="B68" si="55">IF(TRIM(A68)="","","(" &amp; MID("일월화수목금토",WEEKDAY(A68),1) &amp; ")")</f>
        <v/>
      </c>
      <c r="C68" s="232" t="str">
        <f t="shared" ref="C68" si="56">IF(TRIM(A68)="","",$C$74)</f>
        <v/>
      </c>
      <c r="D68" s="237"/>
      <c r="E68" s="218"/>
      <c r="F68" s="184"/>
      <c r="G68" s="184"/>
      <c r="H68" s="229">
        <f t="shared" si="2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11"/>
        <v>0</v>
      </c>
      <c r="AE68" s="269"/>
      <c r="AF68" s="185"/>
      <c r="AG68" s="229">
        <f t="shared" si="5"/>
        <v>0</v>
      </c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57">IF(TRIM(C68)="","",$C$75)</f>
        <v/>
      </c>
      <c r="D69" s="237"/>
      <c r="E69" s="224"/>
      <c r="F69" s="186"/>
      <c r="G69" s="186"/>
      <c r="H69" s="230">
        <f t="shared" si="2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11"/>
        <v>0</v>
      </c>
      <c r="AE69" s="268"/>
      <c r="AF69" s="188"/>
      <c r="AG69" s="230">
        <f t="shared" si="5"/>
        <v>0</v>
      </c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>
        <f t="shared" si="6"/>
        <v>0</v>
      </c>
    </row>
    <row r="70" spans="1:46">
      <c r="A70" s="502"/>
      <c r="B70" s="503" t="str">
        <f t="shared" ref="B70" si="58">IF(TRIM(A70)="","","(" &amp; MID("일월화수목금토",WEEKDAY(A70),1) &amp; ")")</f>
        <v/>
      </c>
      <c r="C70" s="232" t="str">
        <f t="shared" ref="C70" si="59">IF(TRIM(A70)="","",$C$74)</f>
        <v/>
      </c>
      <c r="D70" s="237"/>
      <c r="E70" s="224"/>
      <c r="F70" s="186"/>
      <c r="G70" s="186"/>
      <c r="H70" s="229">
        <f t="shared" si="2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11"/>
        <v>0</v>
      </c>
      <c r="AE70" s="268"/>
      <c r="AF70" s="188"/>
      <c r="AG70" s="229">
        <f t="shared" si="5"/>
        <v>0</v>
      </c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>
        <f t="shared" si="6"/>
        <v>0</v>
      </c>
    </row>
    <row r="71" spans="1:46">
      <c r="A71" s="502"/>
      <c r="B71" s="503"/>
      <c r="C71" s="232" t="str">
        <f t="shared" ref="C71" si="60">IF(TRIM(C70)="","",$C$75)</f>
        <v/>
      </c>
      <c r="D71" s="237"/>
      <c r="E71" s="224"/>
      <c r="F71" s="186"/>
      <c r="G71" s="186"/>
      <c r="H71" s="230">
        <f t="shared" si="2"/>
        <v>0</v>
      </c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>
        <f t="shared" si="0"/>
        <v>0</v>
      </c>
      <c r="W71" s="223"/>
      <c r="X71" s="184"/>
      <c r="Y71" s="184"/>
      <c r="Z71" s="184"/>
      <c r="AA71" s="184"/>
      <c r="AB71" s="184"/>
      <c r="AC71" s="184"/>
      <c r="AD71" s="230">
        <f t="shared" si="11"/>
        <v>0</v>
      </c>
      <c r="AE71" s="268"/>
      <c r="AF71" s="188"/>
      <c r="AG71" s="230">
        <f t="shared" si="5"/>
        <v>0</v>
      </c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>
        <f t="shared" si="6"/>
        <v>0</v>
      </c>
    </row>
    <row r="72" spans="1:46">
      <c r="A72" s="502"/>
      <c r="B72" s="503" t="str">
        <f t="shared" ref="B72" si="61">IF(TRIM(A72)="","","(" &amp; MID("일월화수목금토",WEEKDAY(A72),1) &amp; ")")</f>
        <v/>
      </c>
      <c r="C72" s="232" t="str">
        <f t="shared" ref="C72" si="62">IF(TRIM(A72)="","",$C$74)</f>
        <v/>
      </c>
      <c r="D72" s="237"/>
      <c r="E72" s="218"/>
      <c r="F72" s="184"/>
      <c r="G72" s="184"/>
      <c r="H72" s="229">
        <f t="shared" si="2"/>
        <v>0</v>
      </c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>
        <f t="shared" si="0"/>
        <v>0</v>
      </c>
      <c r="W72" s="223"/>
      <c r="X72" s="184"/>
      <c r="Y72" s="184"/>
      <c r="Z72" s="184"/>
      <c r="AA72" s="184"/>
      <c r="AB72" s="184"/>
      <c r="AC72" s="184"/>
      <c r="AD72" s="229">
        <f t="shared" si="11"/>
        <v>0</v>
      </c>
      <c r="AE72" s="269"/>
      <c r="AF72" s="185"/>
      <c r="AG72" s="229">
        <f t="shared" si="5"/>
        <v>0</v>
      </c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>
        <f t="shared" si="6"/>
        <v>0</v>
      </c>
    </row>
    <row r="73" spans="1:46" ht="17.25" thickBot="1">
      <c r="A73" s="504"/>
      <c r="B73" s="505"/>
      <c r="C73" s="233" t="str">
        <f t="shared" ref="C73" si="63">IF(TRIM(C72)="","",$C$75)</f>
        <v/>
      </c>
      <c r="D73" s="238"/>
      <c r="E73" s="226"/>
      <c r="F73" s="205"/>
      <c r="G73" s="205"/>
      <c r="H73" s="230">
        <f t="shared" si="2"/>
        <v>0</v>
      </c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>
        <f t="shared" si="0"/>
        <v>0</v>
      </c>
      <c r="W73" s="262"/>
      <c r="X73" s="260"/>
      <c r="Y73" s="260"/>
      <c r="Z73" s="260"/>
      <c r="AA73" s="260"/>
      <c r="AB73" s="260"/>
      <c r="AC73" s="260"/>
      <c r="AD73" s="230">
        <f t="shared" si="11"/>
        <v>0</v>
      </c>
      <c r="AE73" s="270"/>
      <c r="AF73" s="206"/>
      <c r="AG73" s="230">
        <f t="shared" si="5"/>
        <v>0</v>
      </c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>
        <f t="shared" si="6"/>
        <v>0</v>
      </c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AT74" si="64">SUMIF($C$6:$C$73,$C$74,F$6:F$73)</f>
        <v>0</v>
      </c>
      <c r="G74" s="244">
        <f t="shared" si="64"/>
        <v>18</v>
      </c>
      <c r="H74" s="248">
        <f t="shared" si="64"/>
        <v>18</v>
      </c>
      <c r="I74" s="243">
        <f>SUMIF($C$6:$C$73,$C$74,I$6:I$73)</f>
        <v>669</v>
      </c>
      <c r="J74" s="244">
        <f t="shared" si="64"/>
        <v>0</v>
      </c>
      <c r="K74" s="244">
        <f t="shared" si="64"/>
        <v>0</v>
      </c>
      <c r="L74" s="244">
        <f t="shared" si="64"/>
        <v>0</v>
      </c>
      <c r="M74" s="245">
        <f t="shared" si="64"/>
        <v>632</v>
      </c>
      <c r="N74" s="246">
        <f t="shared" si="64"/>
        <v>375</v>
      </c>
      <c r="O74" s="244">
        <f t="shared" si="64"/>
        <v>346</v>
      </c>
      <c r="P74" s="244">
        <f t="shared" si="64"/>
        <v>26</v>
      </c>
      <c r="Q74" s="244">
        <f t="shared" si="64"/>
        <v>523</v>
      </c>
      <c r="R74" s="244">
        <f t="shared" si="64"/>
        <v>0</v>
      </c>
      <c r="S74" s="244">
        <f t="shared" si="64"/>
        <v>9</v>
      </c>
      <c r="T74" s="244">
        <f t="shared" si="64"/>
        <v>156</v>
      </c>
      <c r="U74" s="244">
        <f t="shared" si="64"/>
        <v>509</v>
      </c>
      <c r="V74" s="248">
        <f t="shared" si="64"/>
        <v>1855</v>
      </c>
      <c r="W74" s="243">
        <f t="shared" si="64"/>
        <v>99</v>
      </c>
      <c r="X74" s="244">
        <f t="shared" si="64"/>
        <v>4</v>
      </c>
      <c r="Y74" s="244">
        <f t="shared" si="64"/>
        <v>167</v>
      </c>
      <c r="Z74" s="244">
        <f t="shared" si="64"/>
        <v>295</v>
      </c>
      <c r="AA74" s="244">
        <f t="shared" si="64"/>
        <v>0</v>
      </c>
      <c r="AB74" s="244">
        <f t="shared" si="64"/>
        <v>0</v>
      </c>
      <c r="AC74" s="244">
        <f t="shared" si="64"/>
        <v>0</v>
      </c>
      <c r="AD74" s="248">
        <f t="shared" si="64"/>
        <v>3630</v>
      </c>
      <c r="AE74" s="246">
        <f t="shared" si="64"/>
        <v>0</v>
      </c>
      <c r="AF74" s="244">
        <f t="shared" si="64"/>
        <v>310</v>
      </c>
      <c r="AG74" s="271">
        <f t="shared" si="64"/>
        <v>247</v>
      </c>
      <c r="AH74" s="264">
        <f t="shared" si="64"/>
        <v>660</v>
      </c>
      <c r="AI74" s="247">
        <f t="shared" si="64"/>
        <v>0</v>
      </c>
      <c r="AJ74" s="247">
        <f t="shared" si="64"/>
        <v>0</v>
      </c>
      <c r="AK74" s="247">
        <f t="shared" si="64"/>
        <v>0</v>
      </c>
      <c r="AL74" s="247">
        <f t="shared" si="64"/>
        <v>655</v>
      </c>
      <c r="AM74" s="247">
        <f t="shared" si="64"/>
        <v>188</v>
      </c>
      <c r="AN74" s="247">
        <f t="shared" si="64"/>
        <v>6</v>
      </c>
      <c r="AO74" s="247">
        <f t="shared" si="64"/>
        <v>30</v>
      </c>
      <c r="AP74" s="247">
        <f t="shared" si="64"/>
        <v>315</v>
      </c>
      <c r="AQ74" s="247">
        <f t="shared" si="64"/>
        <v>0</v>
      </c>
      <c r="AR74" s="247">
        <f t="shared" si="64"/>
        <v>0</v>
      </c>
      <c r="AS74" s="247">
        <f t="shared" si="64"/>
        <v>0</v>
      </c>
      <c r="AT74" s="248">
        <f t="shared" si="64"/>
        <v>1815</v>
      </c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AT75" si="65">SUMIF($C$6:$C$73,$C$75,F$6:F$73)</f>
        <v>0</v>
      </c>
      <c r="G75" s="240">
        <f t="shared" si="65"/>
        <v>613260</v>
      </c>
      <c r="H75" s="254">
        <f t="shared" si="65"/>
        <v>613260</v>
      </c>
      <c r="I75" s="250">
        <f>SUMIF($C$6:$C$73,$C$75,I$6:I$73)</f>
        <v>31103360</v>
      </c>
      <c r="J75" s="240">
        <f t="shared" si="65"/>
        <v>0</v>
      </c>
      <c r="K75" s="240">
        <f t="shared" si="65"/>
        <v>0</v>
      </c>
      <c r="L75" s="240">
        <f t="shared" si="65"/>
        <v>0</v>
      </c>
      <c r="M75" s="251">
        <f t="shared" si="65"/>
        <v>4494920</v>
      </c>
      <c r="N75" s="252">
        <f t="shared" si="65"/>
        <v>26720100</v>
      </c>
      <c r="O75" s="253">
        <f t="shared" si="65"/>
        <v>49010790</v>
      </c>
      <c r="P75" s="253">
        <f t="shared" si="65"/>
        <v>1331980</v>
      </c>
      <c r="Q75" s="253">
        <f t="shared" si="65"/>
        <v>19714580</v>
      </c>
      <c r="R75" s="253">
        <f t="shared" si="65"/>
        <v>0</v>
      </c>
      <c r="S75" s="253">
        <f t="shared" si="65"/>
        <v>1214020</v>
      </c>
      <c r="T75" s="253">
        <f t="shared" si="65"/>
        <v>16708030</v>
      </c>
      <c r="U75" s="253">
        <f t="shared" si="65"/>
        <v>7420600</v>
      </c>
      <c r="V75" s="254">
        <f t="shared" si="65"/>
        <v>116855270</v>
      </c>
      <c r="W75" s="250">
        <f t="shared" si="65"/>
        <v>3326620</v>
      </c>
      <c r="X75" s="240">
        <f t="shared" si="65"/>
        <v>560000</v>
      </c>
      <c r="Y75" s="240">
        <f t="shared" si="65"/>
        <v>19253810</v>
      </c>
      <c r="Z75" s="240">
        <f t="shared" si="65"/>
        <v>32127000</v>
      </c>
      <c r="AA75" s="240">
        <f t="shared" si="65"/>
        <v>0</v>
      </c>
      <c r="AB75" s="240">
        <f t="shared" si="65"/>
        <v>0</v>
      </c>
      <c r="AC75" s="240">
        <f t="shared" si="65"/>
        <v>0</v>
      </c>
      <c r="AD75" s="254">
        <f t="shared" si="65"/>
        <v>201932130</v>
      </c>
      <c r="AE75" s="257">
        <f t="shared" si="65"/>
        <v>0</v>
      </c>
      <c r="AF75" s="240">
        <f t="shared" si="65"/>
        <v>14880170</v>
      </c>
      <c r="AG75" s="225">
        <f t="shared" si="65"/>
        <v>12504530</v>
      </c>
      <c r="AH75" s="265">
        <f t="shared" si="65"/>
        <v>25009700</v>
      </c>
      <c r="AI75" s="241">
        <f t="shared" si="65"/>
        <v>0</v>
      </c>
      <c r="AJ75" s="241">
        <f t="shared" si="65"/>
        <v>0</v>
      </c>
      <c r="AK75" s="241">
        <f t="shared" si="65"/>
        <v>0</v>
      </c>
      <c r="AL75" s="241">
        <f t="shared" si="65"/>
        <v>4669300</v>
      </c>
      <c r="AM75" s="241">
        <f t="shared" si="65"/>
        <v>8487280</v>
      </c>
      <c r="AN75" s="241">
        <f t="shared" si="65"/>
        <v>323790</v>
      </c>
      <c r="AO75" s="241">
        <f t="shared" si="65"/>
        <v>80000</v>
      </c>
      <c r="AP75" s="241">
        <f t="shared" si="65"/>
        <v>19064900</v>
      </c>
      <c r="AQ75" s="241">
        <f t="shared" si="65"/>
        <v>0</v>
      </c>
      <c r="AR75" s="241">
        <f t="shared" si="65"/>
        <v>0</v>
      </c>
      <c r="AS75" s="241">
        <f t="shared" si="65"/>
        <v>0</v>
      </c>
      <c r="AT75" s="254">
        <f t="shared" si="65"/>
        <v>56185390</v>
      </c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tabSelected="1" zoomScaleNormal="100" workbookViewId="0">
      <pane xSplit="8" ySplit="17" topLeftCell="I18" activePane="bottomRight" state="frozen"/>
      <selection pane="topRight" activeCell="I1" sqref="I1"/>
      <selection pane="bottomLeft" activeCell="A18" sqref="A18"/>
      <selection pane="bottomRight" activeCell="J20" sqref="J20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39" width="11.875" bestFit="1" customWidth="1"/>
    <col min="40" max="40" width="10.875" bestFit="1" customWidth="1"/>
    <col min="41" max="41" width="9.625" bestFit="1" customWidth="1"/>
    <col min="42" max="43" width="10.875" bestFit="1" customWidth="1"/>
    <col min="46" max="46" width="11" bestFit="1" customWidth="1"/>
  </cols>
  <sheetData>
    <row r="1" spans="1:46" ht="19.5" thickBot="1">
      <c r="A1" s="510"/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95" t="s">
        <v>142</v>
      </c>
      <c r="X3" s="547" t="s">
        <v>151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84" t="s">
        <v>5</v>
      </c>
      <c r="R4" s="530" t="s">
        <v>6</v>
      </c>
      <c r="S4" s="530"/>
      <c r="T4" s="384" t="s">
        <v>7</v>
      </c>
      <c r="U4" s="599" t="s">
        <v>149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60.7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600" t="s">
        <v>150</v>
      </c>
      <c r="O5" s="388" t="s">
        <v>143</v>
      </c>
      <c r="P5" s="596" t="s">
        <v>144</v>
      </c>
      <c r="Q5" s="596" t="s">
        <v>145</v>
      </c>
      <c r="R5" s="597" t="s">
        <v>146</v>
      </c>
      <c r="S5" s="388" t="s">
        <v>147</v>
      </c>
      <c r="T5" s="598" t="s">
        <v>148</v>
      </c>
      <c r="U5" s="531"/>
      <c r="V5" s="533"/>
      <c r="W5" s="546"/>
      <c r="X5" s="548"/>
      <c r="Y5" s="548"/>
      <c r="Z5" s="387" t="s">
        <v>85</v>
      </c>
      <c r="AA5" s="385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86" t="s">
        <v>84</v>
      </c>
      <c r="AJ5" s="386" t="s">
        <v>11</v>
      </c>
      <c r="AK5" s="386" t="s">
        <v>84</v>
      </c>
      <c r="AL5" s="536"/>
      <c r="AM5" s="386" t="s">
        <v>74</v>
      </c>
      <c r="AN5" s="386" t="s">
        <v>75</v>
      </c>
      <c r="AO5" s="526"/>
      <c r="AP5" s="538"/>
      <c r="AQ5" s="526"/>
      <c r="AR5" s="526"/>
      <c r="AS5" s="526"/>
      <c r="AT5" s="528"/>
    </row>
    <row r="6" spans="1:46">
      <c r="A6" s="506">
        <v>43191</v>
      </c>
      <c r="B6" s="507" t="str">
        <f>IF(TRIM(A6)="","","(" &amp; MID("일월화수목금토",WEEKDAY(A6),1) &amp; ")")</f>
        <v>(일)</v>
      </c>
      <c r="C6" s="231" t="str">
        <f>IF(TRIM(A6)="","",$C$74)</f>
        <v>인원</v>
      </c>
      <c r="D6" s="236"/>
      <c r="E6" s="373"/>
      <c r="F6" s="198"/>
      <c r="G6" s="198"/>
      <c r="H6" s="229"/>
      <c r="I6" s="373"/>
      <c r="J6" s="198"/>
      <c r="K6" s="198"/>
      <c r="L6" s="198"/>
      <c r="M6" s="211"/>
      <c r="N6" s="373"/>
      <c r="O6" s="198"/>
      <c r="P6" s="198"/>
      <c r="Q6" s="198"/>
      <c r="R6" s="198"/>
      <c r="S6" s="198"/>
      <c r="T6" s="198"/>
      <c r="U6" s="286"/>
      <c r="V6" s="229"/>
      <c r="W6" s="222"/>
      <c r="X6" s="198"/>
      <c r="Y6" s="198"/>
      <c r="Z6" s="198"/>
      <c r="AA6" s="198"/>
      <c r="AB6" s="198"/>
      <c r="AC6" s="198"/>
      <c r="AD6" s="229"/>
      <c r="AE6" s="267"/>
      <c r="AF6" s="199"/>
      <c r="AG6" s="229"/>
      <c r="AH6" s="274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29"/>
    </row>
    <row r="7" spans="1:46">
      <c r="A7" s="502"/>
      <c r="B7" s="503"/>
      <c r="C7" s="232" t="str">
        <f>IF(TRIM(C6)="","",$C$75)</f>
        <v>매출</v>
      </c>
      <c r="D7" s="237"/>
      <c r="E7" s="224"/>
      <c r="F7" s="186"/>
      <c r="G7" s="186"/>
      <c r="H7" s="230"/>
      <c r="I7" s="218"/>
      <c r="J7" s="184"/>
      <c r="K7" s="184"/>
      <c r="L7" s="184"/>
      <c r="M7" s="212"/>
      <c r="N7" s="217"/>
      <c r="O7" s="187"/>
      <c r="P7" s="187"/>
      <c r="Q7" s="187"/>
      <c r="R7" s="187"/>
      <c r="S7" s="187"/>
      <c r="T7" s="187"/>
      <c r="U7" s="288"/>
      <c r="V7" s="263"/>
      <c r="W7" s="223"/>
      <c r="X7" s="184"/>
      <c r="Y7" s="184"/>
      <c r="Z7" s="184"/>
      <c r="AA7" s="184"/>
      <c r="AB7" s="184"/>
      <c r="AC7" s="184"/>
      <c r="AD7" s="230"/>
      <c r="AE7" s="268"/>
      <c r="AF7" s="188"/>
      <c r="AG7" s="230"/>
      <c r="AH7" s="275"/>
      <c r="AI7" s="189"/>
      <c r="AJ7" s="189"/>
      <c r="AK7" s="189"/>
      <c r="AL7" s="189"/>
      <c r="AM7" s="189"/>
      <c r="AN7" s="189"/>
      <c r="AO7" s="190"/>
      <c r="AP7" s="190"/>
      <c r="AQ7" s="190"/>
      <c r="AR7" s="190"/>
      <c r="AS7" s="190"/>
      <c r="AT7" s="230"/>
    </row>
    <row r="8" spans="1:46">
      <c r="A8" s="502">
        <v>43192</v>
      </c>
      <c r="B8" s="503" t="str">
        <f t="shared" ref="B8" si="0">IF(TRIM(A8)="","","(" &amp; MID("일월화수목금토",WEEKDAY(A8),1) &amp; ")")</f>
        <v>(월)</v>
      </c>
      <c r="C8" s="232" t="str">
        <f t="shared" ref="C8" si="1">IF(TRIM(A8)="","",$C$74)</f>
        <v>인원</v>
      </c>
      <c r="D8" s="237"/>
      <c r="E8" s="218"/>
      <c r="F8" s="184"/>
      <c r="G8" s="184"/>
      <c r="H8" s="229"/>
      <c r="I8" s="218"/>
      <c r="J8" s="184"/>
      <c r="K8" s="184"/>
      <c r="L8" s="184"/>
      <c r="M8" s="212"/>
      <c r="N8" s="218"/>
      <c r="O8" s="184"/>
      <c r="P8" s="184"/>
      <c r="Q8" s="184"/>
      <c r="R8" s="184"/>
      <c r="S8" s="184"/>
      <c r="T8" s="184"/>
      <c r="U8" s="287"/>
      <c r="V8" s="229"/>
      <c r="W8" s="223"/>
      <c r="X8" s="184"/>
      <c r="Y8" s="184"/>
      <c r="Z8" s="184"/>
      <c r="AA8" s="184"/>
      <c r="AB8" s="184"/>
      <c r="AC8" s="184"/>
      <c r="AD8" s="229"/>
      <c r="AE8" s="269"/>
      <c r="AF8" s="185"/>
      <c r="AG8" s="229"/>
      <c r="AH8" s="276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229"/>
    </row>
    <row r="9" spans="1:46">
      <c r="A9" s="502"/>
      <c r="B9" s="503"/>
      <c r="C9" s="232" t="str">
        <f t="shared" ref="C9" si="2">IF(TRIM(C8)="","",$C$75)</f>
        <v>매출</v>
      </c>
      <c r="D9" s="237"/>
      <c r="E9" s="224"/>
      <c r="F9" s="186"/>
      <c r="G9" s="186"/>
      <c r="H9" s="230"/>
      <c r="I9" s="218"/>
      <c r="J9" s="184"/>
      <c r="K9" s="184"/>
      <c r="L9" s="184"/>
      <c r="M9" s="212"/>
      <c r="N9" s="217"/>
      <c r="O9" s="187"/>
      <c r="P9" s="187"/>
      <c r="Q9" s="187"/>
      <c r="R9" s="187"/>
      <c r="S9" s="187"/>
      <c r="T9" s="187"/>
      <c r="U9" s="288"/>
      <c r="V9" s="263"/>
      <c r="W9" s="223"/>
      <c r="X9" s="184"/>
      <c r="Y9" s="184"/>
      <c r="Z9" s="184"/>
      <c r="AA9" s="184"/>
      <c r="AB9" s="184"/>
      <c r="AC9" s="184"/>
      <c r="AD9" s="230"/>
      <c r="AE9" s="268"/>
      <c r="AF9" s="188"/>
      <c r="AG9" s="230"/>
      <c r="AH9" s="276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230"/>
    </row>
    <row r="10" spans="1:46">
      <c r="A10" s="506">
        <v>43193</v>
      </c>
      <c r="B10" s="503" t="str">
        <f t="shared" ref="B10" si="3">IF(TRIM(A10)="","","(" &amp; MID("일월화수목금토",WEEKDAY(A10),1) &amp; ")")</f>
        <v>(화)</v>
      </c>
      <c r="C10" s="232" t="str">
        <f>IF(TRIM(A10)="","",$C$74)</f>
        <v>인원</v>
      </c>
      <c r="D10" s="237"/>
      <c r="E10" s="218"/>
      <c r="F10" s="184"/>
      <c r="G10" s="184"/>
      <c r="H10" s="229"/>
      <c r="I10" s="218"/>
      <c r="J10" s="184"/>
      <c r="K10" s="184"/>
      <c r="L10" s="184"/>
      <c r="M10" s="212"/>
      <c r="N10" s="218"/>
      <c r="O10" s="184"/>
      <c r="P10" s="184"/>
      <c r="Q10" s="184"/>
      <c r="R10" s="184"/>
      <c r="S10" s="184"/>
      <c r="T10" s="184"/>
      <c r="U10" s="287"/>
      <c r="V10" s="229"/>
      <c r="W10" s="223"/>
      <c r="X10" s="184"/>
      <c r="Y10" s="184"/>
      <c r="Z10" s="184"/>
      <c r="AA10" s="184"/>
      <c r="AB10" s="184"/>
      <c r="AC10" s="184"/>
      <c r="AD10" s="229"/>
      <c r="AE10" s="269"/>
      <c r="AF10" s="185"/>
      <c r="AG10" s="229"/>
      <c r="AH10" s="277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229"/>
    </row>
    <row r="11" spans="1:46">
      <c r="A11" s="502"/>
      <c r="B11" s="503"/>
      <c r="C11" s="232" t="str">
        <f>IF(TRIM(C10)="","",$C$75)</f>
        <v>매출</v>
      </c>
      <c r="D11" s="237"/>
      <c r="E11" s="224"/>
      <c r="F11" s="186"/>
      <c r="G11" s="186"/>
      <c r="H11" s="230"/>
      <c r="I11" s="218"/>
      <c r="J11" s="184"/>
      <c r="K11" s="184"/>
      <c r="L11" s="184"/>
      <c r="M11" s="212"/>
      <c r="N11" s="217"/>
      <c r="O11" s="187"/>
      <c r="P11" s="187"/>
      <c r="Q11" s="187"/>
      <c r="R11" s="187"/>
      <c r="S11" s="187"/>
      <c r="T11" s="187"/>
      <c r="U11" s="288"/>
      <c r="V11" s="263"/>
      <c r="W11" s="223"/>
      <c r="X11" s="184"/>
      <c r="Y11" s="184"/>
      <c r="Z11" s="184"/>
      <c r="AA11" s="184"/>
      <c r="AB11" s="184"/>
      <c r="AC11" s="184"/>
      <c r="AD11" s="230"/>
      <c r="AE11" s="268"/>
      <c r="AF11" s="188"/>
      <c r="AG11" s="230"/>
      <c r="AH11" s="278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230"/>
    </row>
    <row r="12" spans="1:46">
      <c r="A12" s="502">
        <v>43194</v>
      </c>
      <c r="B12" s="505" t="s">
        <v>101</v>
      </c>
      <c r="C12" s="232" t="str">
        <f>IF(TRIM(A12)="","",$C$74)</f>
        <v>인원</v>
      </c>
      <c r="D12" s="237"/>
      <c r="E12" s="224"/>
      <c r="F12" s="186"/>
      <c r="G12" s="186"/>
      <c r="H12" s="360"/>
      <c r="I12" s="218"/>
      <c r="J12" s="184"/>
      <c r="K12" s="184"/>
      <c r="L12" s="184"/>
      <c r="M12" s="212"/>
      <c r="N12" s="218"/>
      <c r="O12" s="184"/>
      <c r="P12" s="187"/>
      <c r="Q12" s="187"/>
      <c r="R12" s="187"/>
      <c r="S12" s="184"/>
      <c r="T12" s="187"/>
      <c r="U12" s="288"/>
      <c r="V12" s="229"/>
      <c r="W12" s="223"/>
      <c r="X12" s="184"/>
      <c r="Y12" s="184"/>
      <c r="Z12" s="184"/>
      <c r="AA12" s="184"/>
      <c r="AB12" s="184"/>
      <c r="AC12" s="184"/>
      <c r="AD12" s="360"/>
      <c r="AE12" s="268"/>
      <c r="AF12" s="188"/>
      <c r="AG12" s="360"/>
      <c r="AH12" s="278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360"/>
    </row>
    <row r="13" spans="1:46">
      <c r="A13" s="502"/>
      <c r="B13" s="507"/>
      <c r="C13" s="232" t="str">
        <f>IF(TRIM(C12)="","",$C$75)</f>
        <v>매출</v>
      </c>
      <c r="D13" s="237"/>
      <c r="E13" s="224"/>
      <c r="F13" s="186"/>
      <c r="G13" s="186"/>
      <c r="H13" s="360"/>
      <c r="I13" s="218"/>
      <c r="J13" s="184"/>
      <c r="K13" s="184"/>
      <c r="L13" s="184"/>
      <c r="M13" s="212"/>
      <c r="N13" s="217"/>
      <c r="O13" s="187"/>
      <c r="P13" s="187"/>
      <c r="Q13" s="187"/>
      <c r="R13" s="187"/>
      <c r="S13" s="187"/>
      <c r="T13" s="187"/>
      <c r="U13" s="288"/>
      <c r="V13" s="263"/>
      <c r="W13" s="223"/>
      <c r="X13" s="184"/>
      <c r="Y13" s="184"/>
      <c r="Z13" s="184"/>
      <c r="AA13" s="184"/>
      <c r="AB13" s="184"/>
      <c r="AC13" s="184"/>
      <c r="AD13" s="360"/>
      <c r="AE13" s="268"/>
      <c r="AF13" s="188"/>
      <c r="AG13" s="360"/>
      <c r="AH13" s="278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360"/>
    </row>
    <row r="14" spans="1:46">
      <c r="A14" s="506">
        <v>43195</v>
      </c>
      <c r="B14" s="503" t="str">
        <f t="shared" ref="B14" si="4">IF(TRIM(A14)="","","(" &amp; MID("일월화수목금토",WEEKDAY(A14),1) &amp; ")")</f>
        <v>(목)</v>
      </c>
      <c r="C14" s="232" t="str">
        <f t="shared" ref="C14" si="5">IF(TRIM(A14)="","",$C$74)</f>
        <v>인원</v>
      </c>
      <c r="D14" s="237"/>
      <c r="E14" s="218"/>
      <c r="F14" s="184"/>
      <c r="G14" s="184"/>
      <c r="H14" s="229"/>
      <c r="I14" s="218"/>
      <c r="J14" s="184"/>
      <c r="K14" s="184"/>
      <c r="L14" s="184"/>
      <c r="M14" s="212"/>
      <c r="N14" s="218"/>
      <c r="O14" s="184"/>
      <c r="P14" s="184"/>
      <c r="Q14" s="184"/>
      <c r="R14" s="184"/>
      <c r="S14" s="184"/>
      <c r="T14" s="184"/>
      <c r="U14" s="287"/>
      <c r="V14" s="229"/>
      <c r="W14" s="223"/>
      <c r="X14" s="184"/>
      <c r="Y14" s="184"/>
      <c r="Z14" s="184"/>
      <c r="AA14" s="184"/>
      <c r="AB14" s="184"/>
      <c r="AC14" s="184"/>
      <c r="AD14" s="229"/>
      <c r="AE14" s="269"/>
      <c r="AF14" s="185"/>
      <c r="AG14" s="229"/>
      <c r="AH14" s="277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229"/>
    </row>
    <row r="15" spans="1:46">
      <c r="A15" s="502"/>
      <c r="B15" s="503"/>
      <c r="C15" s="232" t="str">
        <f t="shared" ref="C15" si="6">IF(TRIM(C14)="","",$C$75)</f>
        <v>매출</v>
      </c>
      <c r="D15" s="237"/>
      <c r="E15" s="224"/>
      <c r="F15" s="186"/>
      <c r="G15" s="186"/>
      <c r="H15" s="230"/>
      <c r="I15" s="218"/>
      <c r="J15" s="184"/>
      <c r="K15" s="184"/>
      <c r="L15" s="184"/>
      <c r="M15" s="212"/>
      <c r="N15" s="217"/>
      <c r="O15" s="187"/>
      <c r="P15" s="187"/>
      <c r="Q15" s="187"/>
      <c r="R15" s="187"/>
      <c r="S15" s="187"/>
      <c r="T15" s="187"/>
      <c r="U15" s="288"/>
      <c r="V15" s="263"/>
      <c r="W15" s="223"/>
      <c r="X15" s="184"/>
      <c r="Y15" s="184"/>
      <c r="Z15" s="184"/>
      <c r="AA15" s="184"/>
      <c r="AB15" s="184"/>
      <c r="AC15" s="184"/>
      <c r="AD15" s="230"/>
      <c r="AE15" s="268"/>
      <c r="AF15" s="188"/>
      <c r="AG15" s="230"/>
      <c r="AH15" s="278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230"/>
    </row>
    <row r="16" spans="1:46">
      <c r="A16" s="502">
        <v>43196</v>
      </c>
      <c r="B16" s="503" t="str">
        <f t="shared" ref="B16" si="7">IF(TRIM(A16)="","","(" &amp; MID("일월화수목금토",WEEKDAY(A16),1) &amp; ")")</f>
        <v>(금)</v>
      </c>
      <c r="C16" s="232" t="str">
        <f t="shared" ref="C16" si="8">IF(TRIM(A16)="","",$C$74)</f>
        <v>인원</v>
      </c>
      <c r="D16" s="237"/>
      <c r="E16" s="218"/>
      <c r="F16" s="184"/>
      <c r="G16" s="184"/>
      <c r="H16" s="229"/>
      <c r="I16" s="218"/>
      <c r="J16" s="184"/>
      <c r="K16" s="184"/>
      <c r="L16" s="184"/>
      <c r="M16" s="212"/>
      <c r="N16" s="218"/>
      <c r="O16" s="184"/>
      <c r="P16" s="184"/>
      <c r="Q16" s="184"/>
      <c r="R16" s="184"/>
      <c r="S16" s="184"/>
      <c r="T16" s="184"/>
      <c r="U16" s="287"/>
      <c r="V16" s="229"/>
      <c r="W16" s="223"/>
      <c r="X16" s="184"/>
      <c r="Y16" s="184"/>
      <c r="Z16" s="184"/>
      <c r="AA16" s="184"/>
      <c r="AB16" s="184"/>
      <c r="AC16" s="184"/>
      <c r="AD16" s="229"/>
      <c r="AE16" s="269"/>
      <c r="AF16" s="185"/>
      <c r="AG16" s="229"/>
      <c r="AH16" s="277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229"/>
    </row>
    <row r="17" spans="1:46">
      <c r="A17" s="502"/>
      <c r="B17" s="503"/>
      <c r="C17" s="232" t="str">
        <f t="shared" ref="C17" si="9">IF(TRIM(C16)="","",$C$75)</f>
        <v>매출</v>
      </c>
      <c r="D17" s="237"/>
      <c r="E17" s="224"/>
      <c r="F17" s="186"/>
      <c r="G17" s="186"/>
      <c r="H17" s="230"/>
      <c r="I17" s="218"/>
      <c r="J17" s="184"/>
      <c r="K17" s="184"/>
      <c r="L17" s="184"/>
      <c r="M17" s="212"/>
      <c r="N17" s="217"/>
      <c r="O17" s="187"/>
      <c r="P17" s="187"/>
      <c r="Q17" s="187"/>
      <c r="R17" s="187"/>
      <c r="S17" s="187"/>
      <c r="T17" s="187"/>
      <c r="U17" s="288"/>
      <c r="V17" s="263"/>
      <c r="W17" s="223"/>
      <c r="X17" s="184"/>
      <c r="Y17" s="184"/>
      <c r="Z17" s="184"/>
      <c r="AA17" s="184"/>
      <c r="AB17" s="184"/>
      <c r="AC17" s="184"/>
      <c r="AD17" s="230"/>
      <c r="AE17" s="268"/>
      <c r="AF17" s="188"/>
      <c r="AG17" s="230"/>
      <c r="AH17" s="278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230"/>
    </row>
    <row r="18" spans="1:46" ht="19.5" customHeight="1">
      <c r="A18" s="506">
        <v>43197</v>
      </c>
      <c r="B18" s="503" t="str">
        <f t="shared" ref="B18" si="10">IF(TRIM(A18)="","","(" &amp; MID("일월화수목금토",WEEKDAY(A18),1) &amp; ")")</f>
        <v>(토)</v>
      </c>
      <c r="C18" s="232" t="str">
        <f t="shared" ref="C18" si="11">IF(TRIM(A18)="","",$C$74)</f>
        <v>인원</v>
      </c>
      <c r="D18" s="237"/>
      <c r="E18" s="218"/>
      <c r="F18" s="184"/>
      <c r="G18" s="184"/>
      <c r="H18" s="229"/>
      <c r="I18" s="218"/>
      <c r="J18" s="184"/>
      <c r="K18" s="184"/>
      <c r="L18" s="184"/>
      <c r="M18" s="212"/>
      <c r="N18" s="218"/>
      <c r="O18" s="184"/>
      <c r="P18" s="184"/>
      <c r="Q18" s="184"/>
      <c r="R18" s="184"/>
      <c r="S18" s="184"/>
      <c r="T18" s="184"/>
      <c r="U18" s="287"/>
      <c r="V18" s="229"/>
      <c r="W18" s="223"/>
      <c r="X18" s="184"/>
      <c r="Y18" s="184"/>
      <c r="Z18" s="184"/>
      <c r="AA18" s="184"/>
      <c r="AB18" s="184"/>
      <c r="AC18" s="184"/>
      <c r="AD18" s="229"/>
      <c r="AE18" s="269"/>
      <c r="AF18" s="185"/>
      <c r="AG18" s="229"/>
      <c r="AH18" s="277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229"/>
    </row>
    <row r="19" spans="1:46">
      <c r="A19" s="502"/>
      <c r="B19" s="503"/>
      <c r="C19" s="232" t="str">
        <f>IF(TRIM(C18)="","",$C$75)</f>
        <v>매출</v>
      </c>
      <c r="D19" s="237"/>
      <c r="E19" s="224"/>
      <c r="F19" s="186"/>
      <c r="G19" s="186"/>
      <c r="H19" s="230"/>
      <c r="I19" s="218"/>
      <c r="J19" s="184"/>
      <c r="K19" s="184"/>
      <c r="L19" s="184"/>
      <c r="M19" s="212"/>
      <c r="N19" s="217"/>
      <c r="O19" s="187"/>
      <c r="P19" s="187"/>
      <c r="Q19" s="187"/>
      <c r="R19" s="187"/>
      <c r="S19" s="187"/>
      <c r="T19" s="187"/>
      <c r="U19" s="288"/>
      <c r="V19" s="263"/>
      <c r="W19" s="223"/>
      <c r="X19" s="184"/>
      <c r="Y19" s="184"/>
      <c r="Z19" s="184"/>
      <c r="AA19" s="184"/>
      <c r="AB19" s="184"/>
      <c r="AC19" s="184"/>
      <c r="AD19" s="230"/>
      <c r="AE19" s="268"/>
      <c r="AF19" s="188"/>
      <c r="AG19" s="230"/>
      <c r="AH19" s="278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230"/>
    </row>
    <row r="20" spans="1:46">
      <c r="A20" s="502">
        <v>43198</v>
      </c>
      <c r="B20" s="507" t="str">
        <f t="shared" ref="B20" si="12">IF(TRIM(A20)="","","(" &amp; MID("일월화수목금토",WEEKDAY(A20),1) &amp; ")")</f>
        <v>(일)</v>
      </c>
      <c r="C20" s="232" t="str">
        <f t="shared" ref="C20" si="13">IF(TRIM(A20)="","",$C$74)</f>
        <v>인원</v>
      </c>
      <c r="D20" s="237"/>
      <c r="E20" s="218"/>
      <c r="F20" s="184"/>
      <c r="G20" s="184"/>
      <c r="H20" s="229"/>
      <c r="I20" s="218"/>
      <c r="J20" s="184"/>
      <c r="K20" s="184"/>
      <c r="L20" s="184"/>
      <c r="M20" s="212"/>
      <c r="N20" s="218"/>
      <c r="O20" s="184"/>
      <c r="P20" s="184"/>
      <c r="Q20" s="184"/>
      <c r="R20" s="184"/>
      <c r="S20" s="184"/>
      <c r="T20" s="184"/>
      <c r="U20" s="287"/>
      <c r="V20" s="229"/>
      <c r="W20" s="223"/>
      <c r="X20" s="184"/>
      <c r="Y20" s="184"/>
      <c r="Z20" s="184"/>
      <c r="AA20" s="184"/>
      <c r="AB20" s="184"/>
      <c r="AC20" s="184"/>
      <c r="AD20" s="229"/>
      <c r="AE20" s="269"/>
      <c r="AF20" s="185"/>
      <c r="AG20" s="229"/>
      <c r="AH20" s="277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229"/>
    </row>
    <row r="21" spans="1:46">
      <c r="A21" s="502"/>
      <c r="B21" s="503"/>
      <c r="C21" s="232" t="str">
        <f>IF(TRIM(C20)="","",$C$75)</f>
        <v>매출</v>
      </c>
      <c r="D21" s="237"/>
      <c r="E21" s="224"/>
      <c r="F21" s="186"/>
      <c r="G21" s="186"/>
      <c r="H21" s="230"/>
      <c r="I21" s="218"/>
      <c r="J21" s="184"/>
      <c r="K21" s="184"/>
      <c r="L21" s="184"/>
      <c r="M21" s="212"/>
      <c r="N21" s="217"/>
      <c r="O21" s="187"/>
      <c r="P21" s="187"/>
      <c r="Q21" s="187"/>
      <c r="R21" s="187"/>
      <c r="S21" s="187"/>
      <c r="T21" s="187"/>
      <c r="U21" s="288"/>
      <c r="V21" s="263"/>
      <c r="W21" s="223"/>
      <c r="X21" s="184"/>
      <c r="Y21" s="184"/>
      <c r="Z21" s="184"/>
      <c r="AA21" s="184"/>
      <c r="AB21" s="184"/>
      <c r="AC21" s="184"/>
      <c r="AD21" s="230"/>
      <c r="AE21" s="268"/>
      <c r="AF21" s="188"/>
      <c r="AG21" s="230"/>
      <c r="AH21" s="278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230"/>
    </row>
    <row r="22" spans="1:46">
      <c r="A22" s="506">
        <v>43199</v>
      </c>
      <c r="B22" s="503" t="str">
        <f t="shared" ref="B22:B64" si="14">IF(TRIM(A22)="","","(" &amp; MID("일월화수목금토",WEEKDAY(A22),1) &amp; ")")</f>
        <v>(월)</v>
      </c>
      <c r="C22" s="232" t="str">
        <f>IF(TRIM(A22)="","",$C$74)</f>
        <v>인원</v>
      </c>
      <c r="D22" s="237"/>
      <c r="E22" s="218"/>
      <c r="F22" s="184"/>
      <c r="G22" s="184"/>
      <c r="H22" s="229"/>
      <c r="I22" s="218"/>
      <c r="J22" s="184"/>
      <c r="K22" s="184"/>
      <c r="L22" s="184"/>
      <c r="M22" s="212"/>
      <c r="N22" s="218"/>
      <c r="O22" s="184"/>
      <c r="P22" s="184"/>
      <c r="Q22" s="184"/>
      <c r="R22" s="184"/>
      <c r="S22" s="184"/>
      <c r="T22" s="184"/>
      <c r="U22" s="287"/>
      <c r="V22" s="229"/>
      <c r="W22" s="223"/>
      <c r="X22" s="184"/>
      <c r="Y22" s="184"/>
      <c r="Z22" s="184"/>
      <c r="AA22" s="184"/>
      <c r="AB22" s="184"/>
      <c r="AC22" s="184"/>
      <c r="AD22" s="229"/>
      <c r="AE22" s="269"/>
      <c r="AF22" s="185"/>
      <c r="AG22" s="229"/>
      <c r="AH22" s="279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229"/>
    </row>
    <row r="23" spans="1:46">
      <c r="A23" s="502"/>
      <c r="B23" s="503"/>
      <c r="C23" s="232" t="str">
        <f>IF(TRIM(C22)="","",$C$75)</f>
        <v>매출</v>
      </c>
      <c r="D23" s="237"/>
      <c r="E23" s="224"/>
      <c r="F23" s="186"/>
      <c r="G23" s="186"/>
      <c r="H23" s="230"/>
      <c r="I23" s="218"/>
      <c r="J23" s="184"/>
      <c r="K23" s="184"/>
      <c r="L23" s="184"/>
      <c r="M23" s="212"/>
      <c r="N23" s="217"/>
      <c r="O23" s="187"/>
      <c r="P23" s="187"/>
      <c r="Q23" s="187"/>
      <c r="R23" s="187"/>
      <c r="S23" s="187"/>
      <c r="T23" s="187"/>
      <c r="U23" s="288"/>
      <c r="V23" s="263"/>
      <c r="W23" s="223"/>
      <c r="X23" s="184"/>
      <c r="Y23" s="184"/>
      <c r="Z23" s="184"/>
      <c r="AA23" s="184"/>
      <c r="AB23" s="184"/>
      <c r="AC23" s="184"/>
      <c r="AD23" s="230"/>
      <c r="AE23" s="268"/>
      <c r="AF23" s="188"/>
      <c r="AG23" s="230"/>
      <c r="AH23" s="280"/>
      <c r="AI23" s="194"/>
      <c r="AJ23" s="1"/>
      <c r="AK23" s="194"/>
      <c r="AL23" s="195"/>
      <c r="AM23" s="195"/>
      <c r="AN23" s="195"/>
      <c r="AO23" s="1"/>
      <c r="AP23" s="195"/>
      <c r="AQ23" s="1"/>
      <c r="AR23" s="1"/>
      <c r="AS23" s="1"/>
      <c r="AT23" s="230"/>
    </row>
    <row r="24" spans="1:46">
      <c r="A24" s="502">
        <v>43200</v>
      </c>
      <c r="B24" s="503" t="str">
        <f t="shared" ref="B24:B66" si="15">IF(TRIM(A24)="","","(" &amp; MID("일월화수목금토",WEEKDAY(A24),1) &amp; ")")</f>
        <v>(화)</v>
      </c>
      <c r="C24" s="232" t="str">
        <f>IF(TRIM(A24)="","",$C$74)</f>
        <v>인원</v>
      </c>
      <c r="D24" s="237"/>
      <c r="E24" s="224"/>
      <c r="F24" s="186"/>
      <c r="G24" s="186"/>
      <c r="H24" s="360"/>
      <c r="I24" s="218"/>
      <c r="J24" s="184"/>
      <c r="K24" s="184"/>
      <c r="L24" s="184"/>
      <c r="M24" s="212"/>
      <c r="N24" s="217"/>
      <c r="O24" s="187"/>
      <c r="P24" s="187"/>
      <c r="Q24" s="187"/>
      <c r="R24" s="187"/>
      <c r="S24" s="187"/>
      <c r="T24" s="187"/>
      <c r="U24" s="288"/>
      <c r="V24" s="263"/>
      <c r="W24" s="223"/>
      <c r="X24" s="184"/>
      <c r="Y24" s="184"/>
      <c r="Z24" s="184"/>
      <c r="AA24" s="184"/>
      <c r="AB24" s="184"/>
      <c r="AC24" s="184"/>
      <c r="AD24" s="360"/>
      <c r="AE24" s="268"/>
      <c r="AF24" s="188"/>
      <c r="AG24" s="360"/>
      <c r="AH24" s="280"/>
      <c r="AI24" s="194"/>
      <c r="AJ24" s="1"/>
      <c r="AK24" s="194"/>
      <c r="AL24" s="195"/>
      <c r="AM24" s="1"/>
      <c r="AN24" s="1"/>
      <c r="AO24" s="1"/>
      <c r="AP24" s="1"/>
      <c r="AQ24" s="1"/>
      <c r="AR24" s="1"/>
      <c r="AS24" s="1"/>
      <c r="AT24" s="360"/>
    </row>
    <row r="25" spans="1:46">
      <c r="A25" s="502"/>
      <c r="B25" s="503"/>
      <c r="C25" s="232" t="str">
        <f>IF(TRIM(C24)="","",$C$75)</f>
        <v>매출</v>
      </c>
      <c r="D25" s="237"/>
      <c r="E25" s="224"/>
      <c r="F25" s="186"/>
      <c r="G25" s="186"/>
      <c r="H25" s="360"/>
      <c r="I25" s="218"/>
      <c r="J25" s="184"/>
      <c r="K25" s="184"/>
      <c r="L25" s="184"/>
      <c r="M25" s="212"/>
      <c r="N25" s="217"/>
      <c r="O25" s="187"/>
      <c r="P25" s="187"/>
      <c r="Q25" s="187"/>
      <c r="R25" s="187"/>
      <c r="S25" s="187"/>
      <c r="T25" s="187"/>
      <c r="U25" s="288"/>
      <c r="V25" s="263"/>
      <c r="W25" s="223"/>
      <c r="X25" s="184"/>
      <c r="Y25" s="184"/>
      <c r="Z25" s="184"/>
      <c r="AA25" s="184"/>
      <c r="AB25" s="184"/>
      <c r="AC25" s="184"/>
      <c r="AD25" s="360"/>
      <c r="AE25" s="268"/>
      <c r="AF25" s="188"/>
      <c r="AG25" s="360"/>
      <c r="AH25" s="280"/>
      <c r="AI25" s="194"/>
      <c r="AJ25" s="1"/>
      <c r="AK25" s="194"/>
      <c r="AL25" s="195"/>
      <c r="AM25" s="1"/>
      <c r="AN25" s="1"/>
      <c r="AO25" s="1"/>
      <c r="AP25" s="1"/>
      <c r="AQ25" s="1"/>
      <c r="AR25" s="1"/>
      <c r="AS25" s="1"/>
      <c r="AT25" s="360"/>
    </row>
    <row r="26" spans="1:46">
      <c r="A26" s="506">
        <v>43201</v>
      </c>
      <c r="B26" s="505" t="s">
        <v>101</v>
      </c>
      <c r="C26" s="232" t="str">
        <f t="shared" ref="C26" si="16">IF(TRIM(A26)="","",$C$74)</f>
        <v>인원</v>
      </c>
      <c r="D26" s="237"/>
      <c r="E26" s="218"/>
      <c r="F26" s="184"/>
      <c r="G26" s="184"/>
      <c r="H26" s="229"/>
      <c r="I26" s="218"/>
      <c r="J26" s="184"/>
      <c r="K26" s="184"/>
      <c r="L26" s="372"/>
      <c r="M26" s="212"/>
      <c r="N26" s="218"/>
      <c r="O26" s="184"/>
      <c r="P26" s="184"/>
      <c r="Q26" s="184"/>
      <c r="R26" s="184"/>
      <c r="S26" s="184"/>
      <c r="T26" s="184"/>
      <c r="U26" s="287"/>
      <c r="V26" s="229"/>
      <c r="W26" s="223"/>
      <c r="X26" s="184"/>
      <c r="Y26" s="184"/>
      <c r="Z26" s="184"/>
      <c r="AA26" s="184"/>
      <c r="AB26" s="184"/>
      <c r="AC26" s="184"/>
      <c r="AD26" s="229"/>
      <c r="AE26" s="269"/>
      <c r="AF26" s="185"/>
      <c r="AG26" s="229"/>
      <c r="AH26" s="281"/>
      <c r="AI26" s="194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229"/>
    </row>
    <row r="27" spans="1:46">
      <c r="A27" s="502"/>
      <c r="B27" s="507"/>
      <c r="C27" s="232" t="str">
        <f t="shared" ref="C27" si="17">IF(TRIM(C26)="","",$C$75)</f>
        <v>매출</v>
      </c>
      <c r="D27" s="237"/>
      <c r="E27" s="224"/>
      <c r="F27" s="186"/>
      <c r="G27" s="186"/>
      <c r="H27" s="230"/>
      <c r="I27" s="218"/>
      <c r="J27" s="184"/>
      <c r="K27" s="184"/>
      <c r="L27" s="184"/>
      <c r="M27" s="212"/>
      <c r="N27" s="217"/>
      <c r="O27" s="187"/>
      <c r="P27" s="187"/>
      <c r="Q27" s="187"/>
      <c r="R27" s="187"/>
      <c r="S27" s="187"/>
      <c r="T27" s="187"/>
      <c r="U27" s="288"/>
      <c r="V27" s="263"/>
      <c r="W27" s="223"/>
      <c r="X27" s="184"/>
      <c r="Y27" s="184"/>
      <c r="Z27" s="184"/>
      <c r="AA27" s="184"/>
      <c r="AB27" s="184"/>
      <c r="AC27" s="184"/>
      <c r="AD27" s="230"/>
      <c r="AE27" s="268"/>
      <c r="AF27" s="188"/>
      <c r="AG27" s="230"/>
      <c r="AH27" s="280"/>
      <c r="AI27" s="194"/>
      <c r="AJ27" s="1"/>
      <c r="AK27" s="194"/>
      <c r="AL27" s="195"/>
      <c r="AM27" s="194"/>
      <c r="AN27" s="194"/>
      <c r="AO27" s="1"/>
      <c r="AP27" s="194"/>
      <c r="AQ27" s="1"/>
      <c r="AR27" s="1"/>
      <c r="AS27" s="1"/>
      <c r="AT27" s="230"/>
    </row>
    <row r="28" spans="1:46">
      <c r="A28" s="502">
        <v>43202</v>
      </c>
      <c r="B28" s="503" t="str">
        <f t="shared" ref="B28:B56" si="18">IF(TRIM(A28)="","","(" &amp; MID("일월화수목금토",WEEKDAY(A28),1) &amp; ")")</f>
        <v>(목)</v>
      </c>
      <c r="C28" s="232" t="str">
        <f t="shared" ref="C28" si="19">IF(TRIM(A28)="","",$C$74)</f>
        <v>인원</v>
      </c>
      <c r="D28" s="237"/>
      <c r="E28" s="218"/>
      <c r="F28" s="184"/>
      <c r="G28" s="184"/>
      <c r="H28" s="229"/>
      <c r="I28" s="218"/>
      <c r="J28" s="184"/>
      <c r="K28" s="184"/>
      <c r="L28" s="184"/>
      <c r="M28" s="212"/>
      <c r="N28" s="218"/>
      <c r="O28" s="184"/>
      <c r="P28" s="184"/>
      <c r="Q28" s="184"/>
      <c r="R28" s="184"/>
      <c r="S28" s="184"/>
      <c r="T28" s="184"/>
      <c r="U28" s="287"/>
      <c r="V28" s="229"/>
      <c r="W28" s="223"/>
      <c r="X28" s="184"/>
      <c r="Y28" s="184"/>
      <c r="Z28" s="184"/>
      <c r="AA28" s="184"/>
      <c r="AB28" s="184"/>
      <c r="AC28" s="184"/>
      <c r="AD28" s="229"/>
      <c r="AE28" s="269"/>
      <c r="AF28" s="185"/>
      <c r="AG28" s="229"/>
      <c r="AH28" s="28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229"/>
    </row>
    <row r="29" spans="1:46">
      <c r="A29" s="502"/>
      <c r="B29" s="503"/>
      <c r="C29" s="232" t="str">
        <f t="shared" ref="C29" si="20">IF(TRIM(C28)="","",$C$75)</f>
        <v>매출</v>
      </c>
      <c r="D29" s="237"/>
      <c r="E29" s="224"/>
      <c r="F29" s="186"/>
      <c r="G29" s="186"/>
      <c r="H29" s="230"/>
      <c r="I29" s="218"/>
      <c r="J29" s="184"/>
      <c r="K29" s="184"/>
      <c r="L29" s="184"/>
      <c r="M29" s="212"/>
      <c r="N29" s="217"/>
      <c r="O29" s="187"/>
      <c r="P29" s="187"/>
      <c r="Q29" s="187"/>
      <c r="R29" s="187"/>
      <c r="S29" s="187"/>
      <c r="T29" s="187"/>
      <c r="U29" s="288"/>
      <c r="V29" s="263"/>
      <c r="W29" s="223"/>
      <c r="X29" s="184"/>
      <c r="Y29" s="184"/>
      <c r="Z29" s="184"/>
      <c r="AA29" s="184"/>
      <c r="AB29" s="184"/>
      <c r="AC29" s="184"/>
      <c r="AD29" s="230"/>
      <c r="AE29" s="268"/>
      <c r="AF29" s="343"/>
      <c r="AG29" s="230"/>
      <c r="AH29" s="280"/>
      <c r="AI29" s="194"/>
      <c r="AJ29" s="195"/>
      <c r="AK29" s="194"/>
      <c r="AL29" s="194"/>
      <c r="AM29" s="195"/>
      <c r="AN29" s="195"/>
      <c r="AO29" s="57"/>
      <c r="AP29" s="195"/>
      <c r="AQ29" s="1"/>
      <c r="AR29" s="1"/>
      <c r="AS29" s="1"/>
      <c r="AT29" s="230"/>
    </row>
    <row r="30" spans="1:46">
      <c r="A30" s="506">
        <v>43203</v>
      </c>
      <c r="B30" s="503" t="str">
        <f t="shared" ref="B30:B58" si="21">IF(TRIM(A30)="","","(" &amp; MID("일월화수목금토",WEEKDAY(A30),1) &amp; ")")</f>
        <v>(금)</v>
      </c>
      <c r="C30" s="232" t="str">
        <f t="shared" ref="C30" si="22">IF(TRIM(A30)="","",$C$74)</f>
        <v>인원</v>
      </c>
      <c r="D30" s="237"/>
      <c r="E30" s="218"/>
      <c r="F30" s="184"/>
      <c r="G30" s="184"/>
      <c r="H30" s="229"/>
      <c r="I30" s="218"/>
      <c r="J30" s="184"/>
      <c r="K30" s="184"/>
      <c r="L30" s="184"/>
      <c r="M30" s="212"/>
      <c r="N30" s="218"/>
      <c r="O30" s="184"/>
      <c r="P30" s="184"/>
      <c r="Q30" s="184"/>
      <c r="R30" s="184"/>
      <c r="S30" s="184"/>
      <c r="T30" s="184"/>
      <c r="U30" s="287"/>
      <c r="V30" s="229"/>
      <c r="W30" s="223"/>
      <c r="X30" s="184"/>
      <c r="Y30" s="184"/>
      <c r="Z30" s="184"/>
      <c r="AA30" s="184"/>
      <c r="AB30" s="184"/>
      <c r="AC30" s="184"/>
      <c r="AD30" s="229"/>
      <c r="AE30" s="269"/>
      <c r="AF30" s="185"/>
      <c r="AG30" s="229"/>
      <c r="AH30" s="28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229"/>
    </row>
    <row r="31" spans="1:46">
      <c r="A31" s="502"/>
      <c r="B31" s="503"/>
      <c r="C31" s="232" t="str">
        <f t="shared" ref="C31" si="23">IF(TRIM(C30)="","",$C$75)</f>
        <v>매출</v>
      </c>
      <c r="D31" s="237"/>
      <c r="E31" s="224"/>
      <c r="F31" s="186"/>
      <c r="G31" s="186"/>
      <c r="H31" s="230"/>
      <c r="I31" s="218"/>
      <c r="J31" s="184"/>
      <c r="K31" s="184"/>
      <c r="L31" s="184"/>
      <c r="M31" s="212"/>
      <c r="N31" s="217"/>
      <c r="O31" s="187"/>
      <c r="P31" s="187"/>
      <c r="Q31" s="187"/>
      <c r="R31" s="187"/>
      <c r="S31" s="187"/>
      <c r="T31" s="187"/>
      <c r="U31" s="288"/>
      <c r="V31" s="263"/>
      <c r="W31" s="223"/>
      <c r="X31" s="184"/>
      <c r="Y31" s="184"/>
      <c r="Z31" s="184"/>
      <c r="AA31" s="184"/>
      <c r="AB31" s="184"/>
      <c r="AC31" s="184"/>
      <c r="AD31" s="230"/>
      <c r="AE31" s="268"/>
      <c r="AF31" s="188"/>
      <c r="AG31" s="230"/>
      <c r="AH31" s="280"/>
      <c r="AI31" s="194"/>
      <c r="AJ31" s="194"/>
      <c r="AK31" s="194"/>
      <c r="AL31" s="194"/>
      <c r="AM31" s="194"/>
      <c r="AN31" s="194"/>
      <c r="AO31" s="194"/>
      <c r="AP31" s="194"/>
      <c r="AQ31" s="1"/>
      <c r="AR31" s="1"/>
      <c r="AS31" s="1"/>
      <c r="AT31" s="230"/>
    </row>
    <row r="32" spans="1:46" ht="15.75" customHeight="1">
      <c r="A32" s="502">
        <v>43204</v>
      </c>
      <c r="B32" s="503" t="str">
        <f t="shared" ref="B32:B60" si="24">IF(TRIM(A32)="","","(" &amp; MID("일월화수목금토",WEEKDAY(A32),1) &amp; ")")</f>
        <v>(토)</v>
      </c>
      <c r="C32" s="232" t="str">
        <f t="shared" ref="C32" si="25">IF(TRIM(A32)="","",$C$74)</f>
        <v>인원</v>
      </c>
      <c r="D32" s="237"/>
      <c r="E32" s="218"/>
      <c r="F32" s="184"/>
      <c r="G32" s="184"/>
      <c r="H32" s="229"/>
      <c r="I32" s="218"/>
      <c r="J32" s="184"/>
      <c r="K32" s="184"/>
      <c r="L32" s="184"/>
      <c r="M32" s="212"/>
      <c r="N32" s="218"/>
      <c r="O32" s="184"/>
      <c r="P32" s="184"/>
      <c r="Q32" s="184"/>
      <c r="R32" s="184"/>
      <c r="S32" s="184"/>
      <c r="T32" s="184"/>
      <c r="U32" s="287"/>
      <c r="V32" s="229"/>
      <c r="W32" s="223"/>
      <c r="X32" s="184"/>
      <c r="Y32" s="184"/>
      <c r="Z32" s="184"/>
      <c r="AA32" s="184"/>
      <c r="AB32" s="184"/>
      <c r="AC32" s="184"/>
      <c r="AD32" s="229"/>
      <c r="AE32" s="269"/>
      <c r="AF32" s="185"/>
      <c r="AG32" s="229"/>
      <c r="AH32" s="28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229"/>
    </row>
    <row r="33" spans="1:46">
      <c r="A33" s="502"/>
      <c r="B33" s="503"/>
      <c r="C33" s="232" t="str">
        <f t="shared" ref="C33" si="26">IF(TRIM(C32)="","",$C$75)</f>
        <v>매출</v>
      </c>
      <c r="D33" s="237"/>
      <c r="E33" s="224"/>
      <c r="F33" s="186"/>
      <c r="G33" s="186"/>
      <c r="H33" s="230"/>
      <c r="I33" s="218"/>
      <c r="J33" s="184"/>
      <c r="K33" s="184"/>
      <c r="L33" s="184"/>
      <c r="M33" s="212"/>
      <c r="N33" s="217"/>
      <c r="O33" s="187"/>
      <c r="P33" s="187"/>
      <c r="Q33" s="187"/>
      <c r="R33" s="187"/>
      <c r="S33" s="187"/>
      <c r="T33" s="187"/>
      <c r="U33" s="288"/>
      <c r="V33" s="263"/>
      <c r="W33" s="223"/>
      <c r="X33" s="184"/>
      <c r="Y33" s="184"/>
      <c r="Z33" s="184"/>
      <c r="AA33" s="184"/>
      <c r="AB33" s="184"/>
      <c r="AC33" s="184"/>
      <c r="AD33" s="230"/>
      <c r="AE33" s="268"/>
      <c r="AF33" s="188"/>
      <c r="AG33" s="230"/>
      <c r="AH33" s="280"/>
      <c r="AI33" s="194"/>
      <c r="AJ33" s="366"/>
      <c r="AK33" s="194"/>
      <c r="AL33" s="195"/>
      <c r="AM33" s="194"/>
      <c r="AN33" s="366"/>
      <c r="AO33" s="1"/>
      <c r="AP33" s="366"/>
      <c r="AQ33" s="1"/>
      <c r="AR33" s="1"/>
      <c r="AS33" s="1"/>
      <c r="AT33" s="230"/>
    </row>
    <row r="34" spans="1:46">
      <c r="A34" s="506">
        <v>43205</v>
      </c>
      <c r="B34" s="507" t="str">
        <f t="shared" ref="B34" si="27">IF(TRIM(A34)="","","(" &amp; MID("일월화수목금토",WEEKDAY(A34),1) &amp; ")")</f>
        <v>(일)</v>
      </c>
      <c r="C34" s="232" t="str">
        <f>IF(TRIM(A34)="","",$C$74)</f>
        <v>인원</v>
      </c>
      <c r="D34" s="237"/>
      <c r="E34" s="218"/>
      <c r="F34" s="184"/>
      <c r="G34" s="184"/>
      <c r="H34" s="229"/>
      <c r="I34" s="218"/>
      <c r="J34" s="184"/>
      <c r="K34" s="184"/>
      <c r="L34" s="184"/>
      <c r="M34" s="212"/>
      <c r="N34" s="218"/>
      <c r="O34" s="184"/>
      <c r="P34" s="184"/>
      <c r="Q34" s="184"/>
      <c r="R34" s="184"/>
      <c r="S34" s="184"/>
      <c r="T34" s="184"/>
      <c r="U34" s="184"/>
      <c r="V34" s="229"/>
      <c r="W34" s="223"/>
      <c r="X34" s="184"/>
      <c r="Y34" s="184"/>
      <c r="Z34" s="184"/>
      <c r="AA34" s="184"/>
      <c r="AB34" s="184"/>
      <c r="AC34" s="184"/>
      <c r="AD34" s="229"/>
      <c r="AE34" s="269"/>
      <c r="AF34" s="185"/>
      <c r="AG34" s="229"/>
      <c r="AH34" s="277"/>
      <c r="AI34" s="192"/>
      <c r="AJ34" s="193"/>
      <c r="AK34" s="192"/>
      <c r="AL34" s="192"/>
      <c r="AM34" s="192"/>
      <c r="AN34" s="192"/>
      <c r="AO34" s="192"/>
      <c r="AP34" s="192"/>
      <c r="AQ34" s="192"/>
      <c r="AR34" s="192"/>
      <c r="AS34" s="192"/>
      <c r="AT34" s="229"/>
    </row>
    <row r="35" spans="1:46">
      <c r="A35" s="502"/>
      <c r="B35" s="503"/>
      <c r="C35" s="232" t="str">
        <f>IF(TRIM(C34)="","",$C$75)</f>
        <v>매출</v>
      </c>
      <c r="D35" s="237"/>
      <c r="E35" s="224"/>
      <c r="F35" s="186"/>
      <c r="G35" s="186"/>
      <c r="H35" s="230"/>
      <c r="I35" s="218"/>
      <c r="J35" s="184"/>
      <c r="K35" s="184"/>
      <c r="L35" s="184"/>
      <c r="M35" s="212"/>
      <c r="N35" s="217"/>
      <c r="O35" s="187"/>
      <c r="P35" s="187"/>
      <c r="Q35" s="187"/>
      <c r="R35" s="187"/>
      <c r="S35" s="187"/>
      <c r="T35" s="187"/>
      <c r="U35" s="187"/>
      <c r="V35" s="263"/>
      <c r="W35" s="223"/>
      <c r="X35" s="184"/>
      <c r="Y35" s="184"/>
      <c r="Z35" s="184"/>
      <c r="AA35" s="184"/>
      <c r="AB35" s="184"/>
      <c r="AC35" s="184"/>
      <c r="AD35" s="230"/>
      <c r="AE35" s="268"/>
      <c r="AF35" s="188"/>
      <c r="AG35" s="230"/>
      <c r="AH35" s="278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230"/>
    </row>
    <row r="36" spans="1:46">
      <c r="A36" s="502">
        <v>43206</v>
      </c>
      <c r="B36" s="503" t="str">
        <f t="shared" si="14"/>
        <v>(월)</v>
      </c>
      <c r="C36" s="232" t="str">
        <f>IF(TRIM(A36)="","",$C$74)</f>
        <v>인원</v>
      </c>
      <c r="D36" s="237"/>
      <c r="E36" s="224"/>
      <c r="F36" s="186"/>
      <c r="G36" s="186"/>
      <c r="H36" s="360"/>
      <c r="I36" s="218"/>
      <c r="J36" s="184"/>
      <c r="K36" s="184"/>
      <c r="L36" s="184"/>
      <c r="M36" s="212"/>
      <c r="N36" s="217"/>
      <c r="O36" s="187"/>
      <c r="P36" s="187"/>
      <c r="Q36" s="187"/>
      <c r="R36" s="187"/>
      <c r="S36" s="187"/>
      <c r="T36" s="187"/>
      <c r="U36" s="187"/>
      <c r="V36" s="263"/>
      <c r="W36" s="223"/>
      <c r="X36" s="184"/>
      <c r="Y36" s="184"/>
      <c r="Z36" s="184"/>
      <c r="AA36" s="184"/>
      <c r="AB36" s="184"/>
      <c r="AC36" s="184"/>
      <c r="AD36" s="360"/>
      <c r="AE36" s="268"/>
      <c r="AF36" s="188"/>
      <c r="AG36" s="360"/>
      <c r="AH36" s="278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360"/>
    </row>
    <row r="37" spans="1:46">
      <c r="A37" s="502"/>
      <c r="B37" s="503"/>
      <c r="C37" s="232" t="str">
        <f>IF(TRIM(C36)="","",$C$75)</f>
        <v>매출</v>
      </c>
      <c r="D37" s="237"/>
      <c r="E37" s="224"/>
      <c r="F37" s="186"/>
      <c r="G37" s="186"/>
      <c r="H37" s="360"/>
      <c r="I37" s="218"/>
      <c r="J37" s="184"/>
      <c r="K37" s="184"/>
      <c r="L37" s="184"/>
      <c r="M37" s="212"/>
      <c r="N37" s="217"/>
      <c r="O37" s="187"/>
      <c r="P37" s="187"/>
      <c r="Q37" s="187"/>
      <c r="R37" s="187"/>
      <c r="S37" s="187"/>
      <c r="T37" s="187"/>
      <c r="U37" s="187"/>
      <c r="V37" s="263"/>
      <c r="W37" s="223"/>
      <c r="X37" s="184"/>
      <c r="Y37" s="184"/>
      <c r="Z37" s="184"/>
      <c r="AA37" s="184"/>
      <c r="AB37" s="184"/>
      <c r="AC37" s="184"/>
      <c r="AD37" s="360"/>
      <c r="AE37" s="268"/>
      <c r="AF37" s="188"/>
      <c r="AG37" s="360"/>
      <c r="AH37" s="278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360"/>
    </row>
    <row r="38" spans="1:46">
      <c r="A38" s="506">
        <v>43207</v>
      </c>
      <c r="B38" s="503" t="str">
        <f t="shared" si="15"/>
        <v>(화)</v>
      </c>
      <c r="C38" s="232" t="str">
        <f t="shared" ref="C38" si="28">IF(TRIM(A38)="","",$C$74)</f>
        <v>인원</v>
      </c>
      <c r="D38" s="237"/>
      <c r="E38" s="218"/>
      <c r="F38" s="184"/>
      <c r="G38" s="184"/>
      <c r="H38" s="229"/>
      <c r="I38" s="218"/>
      <c r="J38" s="184"/>
      <c r="K38" s="184"/>
      <c r="L38" s="184"/>
      <c r="M38" s="212"/>
      <c r="N38" s="218"/>
      <c r="O38" s="184"/>
      <c r="P38" s="184"/>
      <c r="Q38" s="184"/>
      <c r="R38" s="184"/>
      <c r="S38" s="184"/>
      <c r="T38" s="184"/>
      <c r="U38" s="184"/>
      <c r="V38" s="229"/>
      <c r="W38" s="223"/>
      <c r="X38" s="184"/>
      <c r="Y38" s="184"/>
      <c r="Z38" s="184"/>
      <c r="AA38" s="184"/>
      <c r="AB38" s="184"/>
      <c r="AC38" s="184"/>
      <c r="AD38" s="229"/>
      <c r="AE38" s="269"/>
      <c r="AF38" s="185"/>
      <c r="AG38" s="229"/>
      <c r="AH38" s="28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229"/>
    </row>
    <row r="39" spans="1:46">
      <c r="A39" s="502"/>
      <c r="B39" s="503"/>
      <c r="C39" s="232" t="str">
        <f t="shared" ref="C39" si="29">IF(TRIM(C38)="","",$C$75)</f>
        <v>매출</v>
      </c>
      <c r="D39" s="237"/>
      <c r="E39" s="224"/>
      <c r="F39" s="186"/>
      <c r="G39" s="186"/>
      <c r="H39" s="230"/>
      <c r="I39" s="218"/>
      <c r="J39" s="184"/>
      <c r="K39" s="184"/>
      <c r="L39" s="184"/>
      <c r="M39" s="212"/>
      <c r="N39" s="217"/>
      <c r="O39" s="187"/>
      <c r="P39" s="187"/>
      <c r="Q39" s="187"/>
      <c r="R39" s="187"/>
      <c r="S39" s="187"/>
      <c r="T39" s="187"/>
      <c r="U39" s="187"/>
      <c r="V39" s="263"/>
      <c r="W39" s="223"/>
      <c r="X39" s="184"/>
      <c r="Y39" s="184"/>
      <c r="Z39" s="184"/>
      <c r="AA39" s="184"/>
      <c r="AB39" s="184"/>
      <c r="AC39" s="184"/>
      <c r="AD39" s="230"/>
      <c r="AE39" s="268"/>
      <c r="AF39" s="188"/>
      <c r="AG39" s="230"/>
      <c r="AH39" s="280"/>
      <c r="AI39" s="194"/>
      <c r="AJ39" s="1"/>
      <c r="AK39" s="194"/>
      <c r="AL39" s="195"/>
      <c r="AM39" s="1"/>
      <c r="AN39" s="1"/>
      <c r="AO39" s="1"/>
      <c r="AP39" s="1"/>
      <c r="AQ39" s="1"/>
      <c r="AR39" s="1"/>
      <c r="AS39" s="1"/>
      <c r="AT39" s="230"/>
    </row>
    <row r="40" spans="1:46">
      <c r="A40" s="502">
        <v>43208</v>
      </c>
      <c r="B40" s="505" t="s">
        <v>101</v>
      </c>
      <c r="C40" s="232" t="str">
        <f>IF(TRIM(A40)="","",$C$74)</f>
        <v>인원</v>
      </c>
      <c r="D40" s="237"/>
      <c r="E40" s="218"/>
      <c r="F40" s="184"/>
      <c r="G40" s="184"/>
      <c r="H40" s="229"/>
      <c r="I40" s="218"/>
      <c r="J40" s="184"/>
      <c r="K40" s="184"/>
      <c r="L40" s="184"/>
      <c r="M40" s="212"/>
      <c r="N40" s="218"/>
      <c r="O40" s="184"/>
      <c r="P40" s="184"/>
      <c r="Q40" s="184"/>
      <c r="R40" s="184"/>
      <c r="S40" s="184"/>
      <c r="T40" s="184"/>
      <c r="U40" s="184"/>
      <c r="V40" s="229"/>
      <c r="W40" s="223"/>
      <c r="X40" s="184"/>
      <c r="Y40" s="184"/>
      <c r="Z40" s="184"/>
      <c r="AA40" s="184"/>
      <c r="AB40" s="184"/>
      <c r="AC40" s="184"/>
      <c r="AD40" s="229"/>
      <c r="AE40" s="269"/>
      <c r="AF40" s="185"/>
      <c r="AG40" s="229"/>
      <c r="AH40" s="28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229"/>
    </row>
    <row r="41" spans="1:46">
      <c r="A41" s="502"/>
      <c r="B41" s="507"/>
      <c r="C41" s="232" t="str">
        <f t="shared" ref="C41" si="30">IF(TRIM(C40)="","",$C$75)</f>
        <v>매출</v>
      </c>
      <c r="D41" s="237"/>
      <c r="E41" s="224"/>
      <c r="F41" s="186"/>
      <c r="G41" s="186"/>
      <c r="H41" s="230"/>
      <c r="I41" s="218"/>
      <c r="J41" s="184"/>
      <c r="K41" s="184"/>
      <c r="L41" s="184"/>
      <c r="M41" s="212"/>
      <c r="N41" s="217"/>
      <c r="O41" s="187"/>
      <c r="P41" s="187"/>
      <c r="Q41" s="187"/>
      <c r="R41" s="187"/>
      <c r="S41" s="187"/>
      <c r="T41" s="187"/>
      <c r="U41" s="187"/>
      <c r="V41" s="263"/>
      <c r="W41" s="223"/>
      <c r="X41" s="184"/>
      <c r="Y41" s="184"/>
      <c r="Z41" s="184"/>
      <c r="AA41" s="184"/>
      <c r="AB41" s="184"/>
      <c r="AC41" s="184"/>
      <c r="AD41" s="230"/>
      <c r="AE41" s="268"/>
      <c r="AF41" s="188"/>
      <c r="AG41" s="230"/>
      <c r="AH41" s="280"/>
      <c r="AI41" s="194"/>
      <c r="AJ41" s="195"/>
      <c r="AK41" s="194"/>
      <c r="AL41" s="195"/>
      <c r="AM41" s="195"/>
      <c r="AN41" s="195"/>
      <c r="AO41" s="1"/>
      <c r="AP41" s="195"/>
      <c r="AQ41" s="1"/>
      <c r="AR41" s="1"/>
      <c r="AS41" s="1"/>
      <c r="AT41" s="230"/>
    </row>
    <row r="42" spans="1:46">
      <c r="A42" s="506">
        <v>43209</v>
      </c>
      <c r="B42" s="503" t="str">
        <f t="shared" si="18"/>
        <v>(목)</v>
      </c>
      <c r="C42" s="232" t="str">
        <f t="shared" ref="C42" si="31">IF(TRIM(A42)="","",$C$74)</f>
        <v>인원</v>
      </c>
      <c r="D42" s="237"/>
      <c r="E42" s="218"/>
      <c r="F42" s="184"/>
      <c r="G42" s="184"/>
      <c r="H42" s="229"/>
      <c r="I42" s="218"/>
      <c r="J42" s="184"/>
      <c r="K42" s="184"/>
      <c r="L42" s="184"/>
      <c r="M42" s="212"/>
      <c r="N42" s="218"/>
      <c r="O42" s="184"/>
      <c r="P42" s="184"/>
      <c r="Q42" s="184"/>
      <c r="R42" s="184"/>
      <c r="S42" s="184"/>
      <c r="T42" s="184"/>
      <c r="U42" s="184"/>
      <c r="V42" s="229"/>
      <c r="W42" s="223"/>
      <c r="X42" s="184"/>
      <c r="Y42" s="184"/>
      <c r="Z42" s="184"/>
      <c r="AA42" s="184"/>
      <c r="AB42" s="184"/>
      <c r="AC42" s="184"/>
      <c r="AD42" s="229"/>
      <c r="AE42" s="269"/>
      <c r="AF42" s="185"/>
      <c r="AG42" s="229"/>
      <c r="AH42" s="28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229"/>
    </row>
    <row r="43" spans="1:46">
      <c r="A43" s="502"/>
      <c r="B43" s="503"/>
      <c r="C43" s="232" t="str">
        <f t="shared" ref="C43" si="32">IF(TRIM(C42)="","",$C$75)</f>
        <v>매출</v>
      </c>
      <c r="D43" s="237"/>
      <c r="E43" s="224"/>
      <c r="F43" s="186"/>
      <c r="G43" s="186"/>
      <c r="H43" s="230"/>
      <c r="I43" s="218"/>
      <c r="J43" s="184"/>
      <c r="K43" s="184"/>
      <c r="L43" s="184"/>
      <c r="M43" s="212"/>
      <c r="N43" s="217"/>
      <c r="O43" s="187"/>
      <c r="P43" s="187"/>
      <c r="Q43" s="187"/>
      <c r="R43" s="187"/>
      <c r="S43" s="187"/>
      <c r="T43" s="187"/>
      <c r="U43" s="187"/>
      <c r="V43" s="263"/>
      <c r="W43" s="223"/>
      <c r="X43" s="184"/>
      <c r="Y43" s="184"/>
      <c r="Z43" s="184"/>
      <c r="AA43" s="184"/>
      <c r="AB43" s="184"/>
      <c r="AC43" s="184"/>
      <c r="AD43" s="230"/>
      <c r="AE43" s="268"/>
      <c r="AF43" s="188"/>
      <c r="AG43" s="230"/>
      <c r="AH43" s="280"/>
      <c r="AI43" s="194"/>
      <c r="AJ43" s="1"/>
      <c r="AK43" s="194"/>
      <c r="AL43" s="195"/>
      <c r="AM43" s="1"/>
      <c r="AN43" s="1"/>
      <c r="AO43" s="1"/>
      <c r="AP43" s="194"/>
      <c r="AQ43" s="1"/>
      <c r="AR43" s="1"/>
      <c r="AS43" s="1"/>
      <c r="AT43" s="230"/>
    </row>
    <row r="44" spans="1:46">
      <c r="A44" s="502">
        <v>43210</v>
      </c>
      <c r="B44" s="503" t="str">
        <f t="shared" si="21"/>
        <v>(금)</v>
      </c>
      <c r="C44" s="232" t="str">
        <f t="shared" ref="C44" si="33">IF(TRIM(A44)="","",$C$74)</f>
        <v>인원</v>
      </c>
      <c r="D44" s="237"/>
      <c r="E44" s="218"/>
      <c r="F44" s="184"/>
      <c r="G44" s="184"/>
      <c r="H44" s="229"/>
      <c r="I44" s="218"/>
      <c r="J44" s="184"/>
      <c r="K44" s="184"/>
      <c r="L44" s="184"/>
      <c r="M44" s="212"/>
      <c r="N44" s="218"/>
      <c r="O44" s="184"/>
      <c r="P44" s="184"/>
      <c r="Q44" s="184"/>
      <c r="R44" s="184"/>
      <c r="S44" s="184"/>
      <c r="T44" s="184"/>
      <c r="U44" s="184"/>
      <c r="V44" s="229"/>
      <c r="W44" s="223"/>
      <c r="X44" s="184"/>
      <c r="Y44" s="184"/>
      <c r="Z44" s="184"/>
      <c r="AA44" s="184"/>
      <c r="AB44" s="184"/>
      <c r="AC44" s="184"/>
      <c r="AD44" s="229"/>
      <c r="AE44" s="269"/>
      <c r="AF44" s="185"/>
      <c r="AG44" s="229"/>
      <c r="AH44" s="28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229"/>
    </row>
    <row r="45" spans="1:46">
      <c r="A45" s="502"/>
      <c r="B45" s="503"/>
      <c r="C45" s="232" t="str">
        <f t="shared" ref="C45" si="34">IF(TRIM(C44)="","",$C$75)</f>
        <v>매출</v>
      </c>
      <c r="D45" s="237"/>
      <c r="E45" s="224"/>
      <c r="F45" s="186"/>
      <c r="G45" s="186"/>
      <c r="H45" s="230"/>
      <c r="I45" s="218"/>
      <c r="J45" s="184"/>
      <c r="K45" s="184"/>
      <c r="L45" s="184"/>
      <c r="M45" s="212"/>
      <c r="N45" s="217"/>
      <c r="O45" s="187"/>
      <c r="P45" s="187"/>
      <c r="Q45" s="187"/>
      <c r="R45" s="187"/>
      <c r="S45" s="187"/>
      <c r="T45" s="187"/>
      <c r="U45" s="187"/>
      <c r="V45" s="263"/>
      <c r="W45" s="223"/>
      <c r="X45" s="184"/>
      <c r="Y45" s="184"/>
      <c r="Z45" s="184"/>
      <c r="AA45" s="184"/>
      <c r="AB45" s="184"/>
      <c r="AC45" s="184"/>
      <c r="AD45" s="230"/>
      <c r="AE45" s="268"/>
      <c r="AF45" s="188"/>
      <c r="AG45" s="230"/>
      <c r="AH45" s="280"/>
      <c r="AI45" s="194"/>
      <c r="AJ45" s="194"/>
      <c r="AK45" s="194"/>
      <c r="AL45" s="194"/>
      <c r="AM45" s="1"/>
      <c r="AN45" s="1"/>
      <c r="AO45" s="1"/>
      <c r="AP45" s="1"/>
      <c r="AQ45" s="1"/>
      <c r="AR45" s="1"/>
      <c r="AS45" s="1"/>
      <c r="AT45" s="230"/>
    </row>
    <row r="46" spans="1:46">
      <c r="A46" s="506">
        <v>43211</v>
      </c>
      <c r="B46" s="503" t="str">
        <f t="shared" si="24"/>
        <v>(토)</v>
      </c>
      <c r="C46" s="232" t="str">
        <f>IF(TRIM(A46)="","",$C$74)</f>
        <v>인원</v>
      </c>
      <c r="D46" s="237"/>
      <c r="E46" s="218"/>
      <c r="F46" s="184"/>
      <c r="G46" s="184"/>
      <c r="H46" s="229"/>
      <c r="I46" s="218"/>
      <c r="J46" s="184"/>
      <c r="K46" s="184"/>
      <c r="L46" s="184"/>
      <c r="M46" s="212"/>
      <c r="N46" s="218"/>
      <c r="O46" s="184"/>
      <c r="P46" s="184"/>
      <c r="Q46" s="184"/>
      <c r="R46" s="184"/>
      <c r="S46" s="184"/>
      <c r="T46" s="184"/>
      <c r="U46" s="184"/>
      <c r="V46" s="229"/>
      <c r="W46" s="223"/>
      <c r="X46" s="184"/>
      <c r="Y46" s="184"/>
      <c r="Z46" s="184"/>
      <c r="AA46" s="184"/>
      <c r="AB46" s="184"/>
      <c r="AC46" s="184"/>
      <c r="AD46" s="229"/>
      <c r="AE46" s="269"/>
      <c r="AF46" s="185"/>
      <c r="AG46" s="229"/>
      <c r="AH46" s="280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229"/>
    </row>
    <row r="47" spans="1:46">
      <c r="A47" s="502"/>
      <c r="B47" s="503"/>
      <c r="C47" s="232" t="str">
        <f>IF(TRIM(C46)="","",$C$75)</f>
        <v>매출</v>
      </c>
      <c r="D47" s="237"/>
      <c r="E47" s="224"/>
      <c r="F47" s="186"/>
      <c r="G47" s="186"/>
      <c r="H47" s="230"/>
      <c r="I47" s="218"/>
      <c r="J47" s="184"/>
      <c r="K47" s="184"/>
      <c r="L47" s="184"/>
      <c r="M47" s="212"/>
      <c r="N47" s="217"/>
      <c r="O47" s="187"/>
      <c r="P47" s="187"/>
      <c r="Q47" s="187"/>
      <c r="R47" s="187"/>
      <c r="S47" s="187"/>
      <c r="T47" s="187"/>
      <c r="U47" s="187"/>
      <c r="V47" s="263"/>
      <c r="W47" s="223"/>
      <c r="X47" s="184"/>
      <c r="Y47" s="184"/>
      <c r="Z47" s="184"/>
      <c r="AA47" s="184"/>
      <c r="AB47" s="184"/>
      <c r="AC47" s="184"/>
      <c r="AD47" s="230"/>
      <c r="AE47" s="268"/>
      <c r="AF47" s="188"/>
      <c r="AG47" s="230"/>
      <c r="AH47" s="280"/>
      <c r="AI47" s="194"/>
      <c r="AJ47" s="1"/>
      <c r="AK47" s="194"/>
      <c r="AL47" s="195"/>
      <c r="AM47" s="1"/>
      <c r="AN47" s="1"/>
      <c r="AO47" s="1"/>
      <c r="AP47" s="1"/>
      <c r="AQ47" s="1"/>
      <c r="AR47" s="1"/>
      <c r="AS47" s="1"/>
      <c r="AT47" s="230"/>
    </row>
    <row r="48" spans="1:46">
      <c r="A48" s="502">
        <v>43212</v>
      </c>
      <c r="B48" s="507" t="str">
        <f t="shared" ref="B48" si="35">IF(TRIM(A48)="","","(" &amp; MID("일월화수목금토",WEEKDAY(A48),1) &amp; ")")</f>
        <v>(일)</v>
      </c>
      <c r="C48" s="232" t="str">
        <f>IF(TRIM(A48)="","",$C$74)</f>
        <v>인원</v>
      </c>
      <c r="D48" s="237"/>
      <c r="E48" s="224"/>
      <c r="F48" s="186"/>
      <c r="G48" s="186"/>
      <c r="H48" s="360"/>
      <c r="I48" s="218"/>
      <c r="J48" s="184"/>
      <c r="K48" s="184"/>
      <c r="L48" s="184"/>
      <c r="M48" s="212"/>
      <c r="N48" s="217"/>
      <c r="O48" s="187"/>
      <c r="P48" s="187"/>
      <c r="Q48" s="187"/>
      <c r="R48" s="187"/>
      <c r="S48" s="187"/>
      <c r="T48" s="187"/>
      <c r="U48" s="187"/>
      <c r="V48" s="263"/>
      <c r="W48" s="223"/>
      <c r="X48" s="184"/>
      <c r="Y48" s="184"/>
      <c r="Z48" s="184"/>
      <c r="AA48" s="184"/>
      <c r="AB48" s="184"/>
      <c r="AC48" s="184"/>
      <c r="AD48" s="360"/>
      <c r="AE48" s="268"/>
      <c r="AF48" s="188"/>
      <c r="AG48" s="360"/>
      <c r="AH48" s="280"/>
      <c r="AI48" s="194"/>
      <c r="AJ48" s="1"/>
      <c r="AK48" s="194"/>
      <c r="AL48" s="195"/>
      <c r="AM48" s="1"/>
      <c r="AN48" s="1"/>
      <c r="AO48" s="1"/>
      <c r="AP48" s="1"/>
      <c r="AQ48" s="1"/>
      <c r="AR48" s="1"/>
      <c r="AS48" s="1"/>
      <c r="AT48" s="360"/>
    </row>
    <row r="49" spans="1:46">
      <c r="A49" s="502"/>
      <c r="B49" s="503"/>
      <c r="C49" s="232" t="str">
        <f>IF(TRIM(C48)="","",$C$75)</f>
        <v>매출</v>
      </c>
      <c r="D49" s="237"/>
      <c r="E49" s="224"/>
      <c r="F49" s="186"/>
      <c r="G49" s="186"/>
      <c r="H49" s="360"/>
      <c r="I49" s="218"/>
      <c r="J49" s="184"/>
      <c r="K49" s="184"/>
      <c r="L49" s="184"/>
      <c r="M49" s="212"/>
      <c r="N49" s="217"/>
      <c r="O49" s="187"/>
      <c r="P49" s="187"/>
      <c r="Q49" s="187"/>
      <c r="R49" s="187"/>
      <c r="S49" s="187"/>
      <c r="T49" s="187"/>
      <c r="U49" s="187"/>
      <c r="V49" s="263"/>
      <c r="W49" s="223"/>
      <c r="X49" s="184"/>
      <c r="Y49" s="184"/>
      <c r="Z49" s="184"/>
      <c r="AA49" s="184"/>
      <c r="AB49" s="184"/>
      <c r="AC49" s="184"/>
      <c r="AD49" s="360"/>
      <c r="AE49" s="268"/>
      <c r="AF49" s="188"/>
      <c r="AG49" s="360"/>
      <c r="AH49" s="280"/>
      <c r="AI49" s="194"/>
      <c r="AJ49" s="1"/>
      <c r="AK49" s="194"/>
      <c r="AL49" s="195"/>
      <c r="AM49" s="1"/>
      <c r="AN49" s="1"/>
      <c r="AO49" s="1"/>
      <c r="AP49" s="1"/>
      <c r="AQ49" s="1"/>
      <c r="AR49" s="1"/>
      <c r="AS49" s="1"/>
      <c r="AT49" s="360"/>
    </row>
    <row r="50" spans="1:46">
      <c r="A50" s="506">
        <v>43213</v>
      </c>
      <c r="B50" s="503" t="str">
        <f t="shared" si="14"/>
        <v>(월)</v>
      </c>
      <c r="C50" s="232" t="str">
        <f>IF(TRIM(A50)="","",$C$74)</f>
        <v>인원</v>
      </c>
      <c r="D50" s="237"/>
      <c r="E50" s="218"/>
      <c r="F50" s="184"/>
      <c r="G50" s="184"/>
      <c r="H50" s="229"/>
      <c r="I50" s="218"/>
      <c r="J50" s="184"/>
      <c r="K50" s="184"/>
      <c r="L50" s="184"/>
      <c r="M50" s="212"/>
      <c r="N50" s="218"/>
      <c r="O50" s="184"/>
      <c r="P50" s="184"/>
      <c r="Q50" s="184"/>
      <c r="R50" s="184"/>
      <c r="S50" s="184"/>
      <c r="T50" s="184"/>
      <c r="U50" s="184"/>
      <c r="V50" s="229"/>
      <c r="W50" s="223"/>
      <c r="X50" s="184"/>
      <c r="Y50" s="184"/>
      <c r="Z50" s="184"/>
      <c r="AA50" s="184"/>
      <c r="AB50" s="184"/>
      <c r="AC50" s="184"/>
      <c r="AD50" s="229"/>
      <c r="AE50" s="269"/>
      <c r="AF50" s="185"/>
      <c r="AG50" s="229"/>
      <c r="AH50" s="277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229"/>
    </row>
    <row r="51" spans="1:46">
      <c r="A51" s="502"/>
      <c r="B51" s="503"/>
      <c r="C51" s="232" t="str">
        <f>IF(TRIM(C50)="","",$C$75)</f>
        <v>매출</v>
      </c>
      <c r="D51" s="237"/>
      <c r="E51" s="224"/>
      <c r="F51" s="186"/>
      <c r="G51" s="186"/>
      <c r="H51" s="230"/>
      <c r="I51" s="218"/>
      <c r="J51" s="184"/>
      <c r="K51" s="184"/>
      <c r="L51" s="184"/>
      <c r="M51" s="212"/>
      <c r="N51" s="217"/>
      <c r="O51" s="187"/>
      <c r="P51" s="187"/>
      <c r="Q51" s="187"/>
      <c r="R51" s="187"/>
      <c r="S51" s="187"/>
      <c r="T51" s="187"/>
      <c r="U51" s="187"/>
      <c r="V51" s="263"/>
      <c r="W51" s="223"/>
      <c r="X51" s="184"/>
      <c r="Y51" s="184"/>
      <c r="Z51" s="184"/>
      <c r="AA51" s="184"/>
      <c r="AB51" s="184"/>
      <c r="AC51" s="184"/>
      <c r="AD51" s="230"/>
      <c r="AE51" s="268"/>
      <c r="AF51" s="188"/>
      <c r="AG51" s="230"/>
      <c r="AH51" s="278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230"/>
    </row>
    <row r="52" spans="1:46">
      <c r="A52" s="502">
        <v>43214</v>
      </c>
      <c r="B52" s="503" t="str">
        <f t="shared" si="15"/>
        <v>(화)</v>
      </c>
      <c r="C52" s="232" t="str">
        <f t="shared" ref="C52" si="36">IF(TRIM(A52)="","",$C$74)</f>
        <v>인원</v>
      </c>
      <c r="D52" s="237"/>
      <c r="E52" s="218"/>
      <c r="F52" s="184"/>
      <c r="G52" s="184"/>
      <c r="H52" s="229"/>
      <c r="I52" s="218"/>
      <c r="J52" s="184"/>
      <c r="K52" s="184"/>
      <c r="L52" s="184"/>
      <c r="M52" s="212"/>
      <c r="N52" s="218"/>
      <c r="O52" s="184"/>
      <c r="P52" s="184"/>
      <c r="Q52" s="184"/>
      <c r="R52" s="184"/>
      <c r="S52" s="184"/>
      <c r="T52" s="184"/>
      <c r="U52" s="184"/>
      <c r="V52" s="229"/>
      <c r="W52" s="223"/>
      <c r="X52" s="184"/>
      <c r="Y52" s="184"/>
      <c r="Z52" s="184"/>
      <c r="AA52" s="184"/>
      <c r="AB52" s="184"/>
      <c r="AC52" s="184"/>
      <c r="AD52" s="229"/>
      <c r="AE52" s="269"/>
      <c r="AF52" s="185"/>
      <c r="AG52" s="229"/>
      <c r="AH52" s="28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229"/>
    </row>
    <row r="53" spans="1:46">
      <c r="A53" s="502"/>
      <c r="B53" s="503"/>
      <c r="C53" s="232" t="str">
        <f t="shared" ref="C53" si="37">IF(TRIM(C52)="","",$C$75)</f>
        <v>매출</v>
      </c>
      <c r="D53" s="237"/>
      <c r="E53" s="224"/>
      <c r="F53" s="186"/>
      <c r="G53" s="186"/>
      <c r="H53" s="230"/>
      <c r="I53" s="218"/>
      <c r="J53" s="184"/>
      <c r="K53" s="184"/>
      <c r="L53" s="184"/>
      <c r="M53" s="212"/>
      <c r="N53" s="217"/>
      <c r="O53" s="187"/>
      <c r="P53" s="187"/>
      <c r="Q53" s="187"/>
      <c r="R53" s="187"/>
      <c r="S53" s="187"/>
      <c r="T53" s="187"/>
      <c r="U53" s="187"/>
      <c r="V53" s="263"/>
      <c r="W53" s="223"/>
      <c r="X53" s="184"/>
      <c r="Y53" s="184"/>
      <c r="Z53" s="184"/>
      <c r="AA53" s="184"/>
      <c r="AB53" s="184"/>
      <c r="AC53" s="184"/>
      <c r="AD53" s="230"/>
      <c r="AE53" s="268"/>
      <c r="AF53" s="188"/>
      <c r="AG53" s="230"/>
      <c r="AH53" s="280"/>
      <c r="AI53" s="194"/>
      <c r="AJ53" s="1"/>
      <c r="AK53" s="1"/>
      <c r="AL53" s="195"/>
      <c r="AM53" s="1"/>
      <c r="AN53" s="1"/>
      <c r="AO53" s="1"/>
      <c r="AP53" s="1"/>
      <c r="AQ53" s="194"/>
      <c r="AR53" s="1"/>
      <c r="AS53" s="1"/>
      <c r="AT53" s="230"/>
    </row>
    <row r="54" spans="1:46">
      <c r="A54" s="506">
        <v>43215</v>
      </c>
      <c r="B54" s="505" t="s">
        <v>101</v>
      </c>
      <c r="C54" s="232" t="str">
        <f t="shared" ref="C54" si="38">IF(TRIM(A54)="","",$C$74)</f>
        <v>인원</v>
      </c>
      <c r="D54" s="237"/>
      <c r="E54" s="218"/>
      <c r="F54" s="184"/>
      <c r="G54" s="184"/>
      <c r="H54" s="229"/>
      <c r="I54" s="218"/>
      <c r="J54" s="184"/>
      <c r="K54" s="184"/>
      <c r="L54" s="184"/>
      <c r="M54" s="212"/>
      <c r="N54" s="218"/>
      <c r="O54" s="184"/>
      <c r="P54" s="184"/>
      <c r="Q54" s="184"/>
      <c r="R54" s="184"/>
      <c r="S54" s="184"/>
      <c r="T54" s="184"/>
      <c r="U54" s="184"/>
      <c r="V54" s="229"/>
      <c r="W54" s="223"/>
      <c r="X54" s="184"/>
      <c r="Y54" s="184"/>
      <c r="Z54" s="184"/>
      <c r="AA54" s="184"/>
      <c r="AB54" s="184"/>
      <c r="AC54" s="184"/>
      <c r="AD54" s="229"/>
      <c r="AE54" s="269"/>
      <c r="AF54" s="185"/>
      <c r="AG54" s="229"/>
      <c r="AH54" s="28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229"/>
    </row>
    <row r="55" spans="1:46">
      <c r="A55" s="502"/>
      <c r="B55" s="507"/>
      <c r="C55" s="232" t="str">
        <f t="shared" ref="C55" si="39">IF(TRIM(C54)="","",$C$75)</f>
        <v>매출</v>
      </c>
      <c r="D55" s="237"/>
      <c r="E55" s="224"/>
      <c r="F55" s="186"/>
      <c r="G55" s="186"/>
      <c r="H55" s="230"/>
      <c r="I55" s="218"/>
      <c r="J55" s="184"/>
      <c r="K55" s="184"/>
      <c r="L55" s="184"/>
      <c r="M55" s="212"/>
      <c r="N55" s="217"/>
      <c r="O55" s="187"/>
      <c r="P55" s="187"/>
      <c r="Q55" s="187"/>
      <c r="R55" s="187"/>
      <c r="S55" s="187"/>
      <c r="T55" s="187"/>
      <c r="U55" s="187"/>
      <c r="V55" s="263"/>
      <c r="W55" s="223"/>
      <c r="X55" s="184"/>
      <c r="Y55" s="184"/>
      <c r="Z55" s="184"/>
      <c r="AA55" s="184"/>
      <c r="AB55" s="184"/>
      <c r="AC55" s="184"/>
      <c r="AD55" s="230"/>
      <c r="AE55" s="268"/>
      <c r="AF55" s="188"/>
      <c r="AG55" s="230"/>
      <c r="AH55" s="280"/>
      <c r="AI55" s="1"/>
      <c r="AJ55" s="1"/>
      <c r="AK55" s="194"/>
      <c r="AL55" s="194"/>
      <c r="AM55" s="194"/>
      <c r="AN55" s="194"/>
      <c r="AO55" s="194"/>
      <c r="AP55" s="194"/>
      <c r="AQ55" s="194"/>
      <c r="AR55" s="1"/>
      <c r="AS55" s="1"/>
      <c r="AT55" s="230"/>
    </row>
    <row r="56" spans="1:46">
      <c r="A56" s="502">
        <v>43216</v>
      </c>
      <c r="B56" s="503" t="str">
        <f t="shared" si="18"/>
        <v>(목)</v>
      </c>
      <c r="C56" s="232" t="str">
        <f t="shared" ref="C56" si="40">IF(TRIM(A56)="","",$C$74)</f>
        <v>인원</v>
      </c>
      <c r="D56" s="237"/>
      <c r="E56" s="218"/>
      <c r="F56" s="184"/>
      <c r="G56" s="184"/>
      <c r="H56" s="229"/>
      <c r="I56" s="218"/>
      <c r="J56" s="184"/>
      <c r="K56" s="184"/>
      <c r="L56" s="184"/>
      <c r="M56" s="212"/>
      <c r="N56" s="218"/>
      <c r="O56" s="184"/>
      <c r="P56" s="184"/>
      <c r="Q56" s="184"/>
      <c r="R56" s="184"/>
      <c r="S56" s="184"/>
      <c r="T56" s="184"/>
      <c r="U56" s="184"/>
      <c r="V56" s="229"/>
      <c r="W56" s="223"/>
      <c r="X56" s="184"/>
      <c r="Y56" s="184"/>
      <c r="Z56" s="184"/>
      <c r="AA56" s="184"/>
      <c r="AB56" s="184"/>
      <c r="AC56" s="184"/>
      <c r="AD56" s="229"/>
      <c r="AE56" s="269"/>
      <c r="AF56" s="185"/>
      <c r="AG56" s="229"/>
      <c r="AH56" s="28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229"/>
    </row>
    <row r="57" spans="1:46">
      <c r="A57" s="502"/>
      <c r="B57" s="503"/>
      <c r="C57" s="232" t="str">
        <f t="shared" ref="C57" si="41">IF(TRIM(C56)="","",$C$75)</f>
        <v>매출</v>
      </c>
      <c r="D57" s="237"/>
      <c r="E57" s="224"/>
      <c r="F57" s="186"/>
      <c r="G57" s="186"/>
      <c r="H57" s="230"/>
      <c r="I57" s="218"/>
      <c r="J57" s="184"/>
      <c r="K57" s="184"/>
      <c r="L57" s="184"/>
      <c r="M57" s="212"/>
      <c r="N57" s="217"/>
      <c r="O57" s="187"/>
      <c r="P57" s="187"/>
      <c r="Q57" s="187"/>
      <c r="R57" s="187"/>
      <c r="S57" s="187"/>
      <c r="T57" s="187"/>
      <c r="U57" s="187"/>
      <c r="V57" s="263"/>
      <c r="W57" s="223"/>
      <c r="X57" s="184"/>
      <c r="Y57" s="184"/>
      <c r="Z57" s="184"/>
      <c r="AA57" s="184"/>
      <c r="AB57" s="184"/>
      <c r="AC57" s="184"/>
      <c r="AD57" s="230"/>
      <c r="AE57" s="268"/>
      <c r="AF57" s="188"/>
      <c r="AG57" s="230"/>
      <c r="AH57" s="280"/>
      <c r="AI57" s="194"/>
      <c r="AJ57" s="1"/>
      <c r="AK57" s="194"/>
      <c r="AL57" s="195"/>
      <c r="AM57" s="194"/>
      <c r="AN57" s="1"/>
      <c r="AO57" s="1"/>
      <c r="AP57" s="194"/>
      <c r="AQ57" s="57"/>
      <c r="AR57" s="1"/>
      <c r="AS57" s="1"/>
      <c r="AT57" s="230"/>
    </row>
    <row r="58" spans="1:46" ht="15.75" customHeight="1">
      <c r="A58" s="506">
        <v>43217</v>
      </c>
      <c r="B58" s="503" t="str">
        <f t="shared" si="21"/>
        <v>(금)</v>
      </c>
      <c r="C58" s="232" t="str">
        <f t="shared" ref="C58" si="42">IF(TRIM(A58)="","",$C$74)</f>
        <v>인원</v>
      </c>
      <c r="D58" s="237"/>
      <c r="E58" s="218"/>
      <c r="F58" s="184"/>
      <c r="G58" s="184"/>
      <c r="H58" s="229"/>
      <c r="I58" s="218"/>
      <c r="J58" s="184"/>
      <c r="K58" s="184"/>
      <c r="L58" s="184"/>
      <c r="M58" s="212"/>
      <c r="N58" s="218"/>
      <c r="O58" s="184"/>
      <c r="P58" s="184"/>
      <c r="Q58" s="184"/>
      <c r="R58" s="184"/>
      <c r="S58" s="184"/>
      <c r="T58" s="184"/>
      <c r="U58" s="184"/>
      <c r="V58" s="229"/>
      <c r="W58" s="223"/>
      <c r="X58" s="184"/>
      <c r="Y58" s="184"/>
      <c r="Z58" s="184"/>
      <c r="AA58" s="184"/>
      <c r="AB58" s="184"/>
      <c r="AC58" s="184"/>
      <c r="AD58" s="229"/>
      <c r="AE58" s="269"/>
      <c r="AF58" s="185"/>
      <c r="AG58" s="229"/>
      <c r="AH58" s="28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229"/>
    </row>
    <row r="59" spans="1:46">
      <c r="A59" s="502"/>
      <c r="B59" s="503"/>
      <c r="C59" s="232" t="str">
        <f t="shared" ref="C59" si="43">IF(TRIM(C58)="","",$C$75)</f>
        <v>매출</v>
      </c>
      <c r="D59" s="237"/>
      <c r="E59" s="224"/>
      <c r="F59" s="186"/>
      <c r="G59" s="186"/>
      <c r="H59" s="230"/>
      <c r="I59" s="218"/>
      <c r="J59" s="184"/>
      <c r="K59" s="184"/>
      <c r="L59" s="184"/>
      <c r="M59" s="212"/>
      <c r="N59" s="217"/>
      <c r="O59" s="187"/>
      <c r="P59" s="187"/>
      <c r="Q59" s="187"/>
      <c r="R59" s="187"/>
      <c r="S59" s="187"/>
      <c r="T59" s="187"/>
      <c r="U59" s="187"/>
      <c r="V59" s="263"/>
      <c r="W59" s="223"/>
      <c r="X59" s="184"/>
      <c r="Y59" s="184"/>
      <c r="Z59" s="184"/>
      <c r="AA59" s="184"/>
      <c r="AB59" s="184"/>
      <c r="AC59" s="184"/>
      <c r="AD59" s="230"/>
      <c r="AE59" s="268"/>
      <c r="AF59" s="188"/>
      <c r="AG59" s="230"/>
      <c r="AH59" s="280"/>
      <c r="AI59" s="194"/>
      <c r="AJ59" s="1"/>
      <c r="AK59" s="194"/>
      <c r="AL59" s="194"/>
      <c r="AM59" s="194"/>
      <c r="AN59" s="194"/>
      <c r="AO59" s="194"/>
      <c r="AP59" s="1"/>
      <c r="AQ59" s="1"/>
      <c r="AR59" s="1"/>
      <c r="AS59" s="1"/>
      <c r="AT59" s="230"/>
    </row>
    <row r="60" spans="1:46">
      <c r="A60" s="502">
        <v>43218</v>
      </c>
      <c r="B60" s="503" t="str">
        <f t="shared" si="24"/>
        <v>(토)</v>
      </c>
      <c r="C60" s="232" t="str">
        <f t="shared" ref="C60:C62" si="44">IF(TRIM(A60)="","",$C$74)</f>
        <v>인원</v>
      </c>
      <c r="D60" s="237"/>
      <c r="E60" s="218"/>
      <c r="F60" s="184"/>
      <c r="G60" s="184"/>
      <c r="H60" s="229"/>
      <c r="I60" s="218"/>
      <c r="J60" s="184"/>
      <c r="K60" s="184"/>
      <c r="L60" s="184"/>
      <c r="M60" s="212"/>
      <c r="N60" s="218"/>
      <c r="O60" s="184"/>
      <c r="P60" s="184"/>
      <c r="Q60" s="184"/>
      <c r="R60" s="184"/>
      <c r="S60" s="184"/>
      <c r="T60" s="184"/>
      <c r="U60" s="184"/>
      <c r="V60" s="229"/>
      <c r="W60" s="223"/>
      <c r="X60" s="184"/>
      <c r="Y60" s="184"/>
      <c r="Z60" s="184"/>
      <c r="AA60" s="184"/>
      <c r="AB60" s="184"/>
      <c r="AC60" s="184"/>
      <c r="AD60" s="229"/>
      <c r="AE60" s="269"/>
      <c r="AF60" s="185"/>
      <c r="AG60" s="229"/>
      <c r="AH60" s="28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229"/>
    </row>
    <row r="61" spans="1:46">
      <c r="A61" s="502"/>
      <c r="B61" s="503"/>
      <c r="C61" s="232" t="str">
        <f t="shared" ref="C61:C63" si="45">IF(TRIM(C60)="","",$C$75)</f>
        <v>매출</v>
      </c>
      <c r="D61" s="237"/>
      <c r="E61" s="224"/>
      <c r="F61" s="186"/>
      <c r="G61" s="186"/>
      <c r="H61" s="230"/>
      <c r="I61" s="218"/>
      <c r="J61" s="184"/>
      <c r="K61" s="184"/>
      <c r="L61" s="184"/>
      <c r="M61" s="212"/>
      <c r="N61" s="217"/>
      <c r="O61" s="187"/>
      <c r="P61" s="187"/>
      <c r="Q61" s="187"/>
      <c r="R61" s="187"/>
      <c r="S61" s="187"/>
      <c r="T61" s="187"/>
      <c r="U61" s="187"/>
      <c r="V61" s="263"/>
      <c r="W61" s="223"/>
      <c r="X61" s="184"/>
      <c r="Y61" s="184"/>
      <c r="Z61" s="184"/>
      <c r="AA61" s="184"/>
      <c r="AB61" s="184"/>
      <c r="AC61" s="184"/>
      <c r="AD61" s="230"/>
      <c r="AE61" s="268"/>
      <c r="AF61" s="188"/>
      <c r="AG61" s="230"/>
      <c r="AH61" s="280"/>
      <c r="AI61" s="194"/>
      <c r="AJ61" s="1"/>
      <c r="AK61" s="194"/>
      <c r="AL61" s="194"/>
      <c r="AM61" s="1"/>
      <c r="AN61" s="1"/>
      <c r="AO61" s="1"/>
      <c r="AP61" s="1"/>
      <c r="AQ61" s="1"/>
      <c r="AR61" s="1"/>
      <c r="AS61" s="1"/>
      <c r="AT61" s="230"/>
    </row>
    <row r="62" spans="1:46">
      <c r="A62" s="506">
        <v>43219</v>
      </c>
      <c r="B62" s="507" t="str">
        <f t="shared" ref="B62" si="46">IF(TRIM(A62)="","","(" &amp; MID("일월화수목금토",WEEKDAY(A62),1) &amp; ")")</f>
        <v>(일)</v>
      </c>
      <c r="C62" s="232" t="str">
        <f t="shared" si="44"/>
        <v>인원</v>
      </c>
      <c r="D62" s="237"/>
      <c r="E62" s="218"/>
      <c r="F62" s="184"/>
      <c r="G62" s="184"/>
      <c r="H62" s="229"/>
      <c r="I62" s="218"/>
      <c r="J62" s="184"/>
      <c r="K62" s="184"/>
      <c r="L62" s="184"/>
      <c r="M62" s="212"/>
      <c r="N62" s="218"/>
      <c r="O62" s="184"/>
      <c r="P62" s="184"/>
      <c r="Q62" s="184"/>
      <c r="R62" s="184"/>
      <c r="S62" s="184"/>
      <c r="T62" s="184"/>
      <c r="U62" s="184"/>
      <c r="V62" s="229"/>
      <c r="W62" s="223"/>
      <c r="X62" s="184"/>
      <c r="Y62" s="184"/>
      <c r="Z62" s="184"/>
      <c r="AA62" s="184"/>
      <c r="AB62" s="184"/>
      <c r="AC62" s="184"/>
      <c r="AD62" s="229"/>
      <c r="AE62" s="269"/>
      <c r="AF62" s="185"/>
      <c r="AG62" s="229"/>
      <c r="AH62" s="28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229"/>
    </row>
    <row r="63" spans="1:46">
      <c r="A63" s="502"/>
      <c r="B63" s="503"/>
      <c r="C63" s="232" t="str">
        <f t="shared" si="45"/>
        <v>매출</v>
      </c>
      <c r="D63" s="237"/>
      <c r="E63" s="224"/>
      <c r="F63" s="186"/>
      <c r="G63" s="186"/>
      <c r="H63" s="230"/>
      <c r="I63" s="218"/>
      <c r="J63" s="184"/>
      <c r="K63" s="184"/>
      <c r="L63" s="184"/>
      <c r="M63" s="212"/>
      <c r="N63" s="217"/>
      <c r="O63" s="187"/>
      <c r="P63" s="187"/>
      <c r="Q63" s="187"/>
      <c r="R63" s="187"/>
      <c r="S63" s="187"/>
      <c r="T63" s="187"/>
      <c r="U63" s="187"/>
      <c r="V63" s="263"/>
      <c r="W63" s="223"/>
      <c r="X63" s="184"/>
      <c r="Y63" s="184"/>
      <c r="Z63" s="184"/>
      <c r="AA63" s="184"/>
      <c r="AB63" s="184"/>
      <c r="AC63" s="184"/>
      <c r="AD63" s="230"/>
      <c r="AE63" s="268"/>
      <c r="AF63" s="188"/>
      <c r="AG63" s="230"/>
      <c r="AH63" s="280"/>
      <c r="AI63" s="194"/>
      <c r="AJ63" s="1"/>
      <c r="AK63" s="194"/>
      <c r="AL63" s="195"/>
      <c r="AM63" s="1"/>
      <c r="AN63" s="1"/>
      <c r="AO63" s="1"/>
      <c r="AP63" s="1"/>
      <c r="AQ63" s="1"/>
      <c r="AR63" s="1"/>
      <c r="AS63" s="1"/>
      <c r="AT63" s="230"/>
    </row>
    <row r="64" spans="1:46">
      <c r="A64" s="502">
        <v>43220</v>
      </c>
      <c r="B64" s="503" t="str">
        <f t="shared" si="14"/>
        <v>(월)</v>
      </c>
      <c r="C64" s="232" t="str">
        <f t="shared" ref="C64" si="47">IF(TRIM(A64)="","",$C$74)</f>
        <v>인원</v>
      </c>
      <c r="D64" s="237"/>
      <c r="E64" s="218"/>
      <c r="F64" s="184"/>
      <c r="G64" s="184"/>
      <c r="H64" s="229"/>
      <c r="I64" s="218"/>
      <c r="J64" s="184"/>
      <c r="K64" s="184"/>
      <c r="L64" s="184"/>
      <c r="M64" s="212"/>
      <c r="N64" s="218"/>
      <c r="O64" s="184"/>
      <c r="P64" s="184"/>
      <c r="Q64" s="184"/>
      <c r="R64" s="184"/>
      <c r="S64" s="184"/>
      <c r="T64" s="184"/>
      <c r="U64" s="184"/>
      <c r="V64" s="229"/>
      <c r="W64" s="223"/>
      <c r="X64" s="184"/>
      <c r="Y64" s="184"/>
      <c r="Z64" s="184"/>
      <c r="AA64" s="184"/>
      <c r="AB64" s="184"/>
      <c r="AC64" s="184"/>
      <c r="AD64" s="229"/>
      <c r="AE64" s="269"/>
      <c r="AF64" s="185"/>
      <c r="AG64" s="229"/>
      <c r="AH64" s="28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229"/>
    </row>
    <row r="65" spans="1:46">
      <c r="A65" s="502"/>
      <c r="B65" s="503"/>
      <c r="C65" s="232" t="str">
        <f t="shared" ref="C65" si="48">IF(TRIM(C64)="","",$C$75)</f>
        <v>매출</v>
      </c>
      <c r="D65" s="237"/>
      <c r="E65" s="224"/>
      <c r="F65" s="186"/>
      <c r="G65" s="186"/>
      <c r="H65" s="230"/>
      <c r="I65" s="218"/>
      <c r="J65" s="184"/>
      <c r="K65" s="184"/>
      <c r="L65" s="184"/>
      <c r="M65" s="212"/>
      <c r="N65" s="217"/>
      <c r="O65" s="187"/>
      <c r="P65" s="187"/>
      <c r="Q65" s="187"/>
      <c r="R65" s="187"/>
      <c r="S65" s="187"/>
      <c r="T65" s="187"/>
      <c r="U65" s="187"/>
      <c r="V65" s="263"/>
      <c r="W65" s="223"/>
      <c r="X65" s="184"/>
      <c r="Y65" s="184"/>
      <c r="Z65" s="184"/>
      <c r="AA65" s="184"/>
      <c r="AB65" s="184"/>
      <c r="AC65" s="184"/>
      <c r="AD65" s="230"/>
      <c r="AE65" s="268"/>
      <c r="AF65" s="188"/>
      <c r="AG65" s="230"/>
      <c r="AH65" s="280"/>
      <c r="AI65" s="194"/>
      <c r="AJ65" s="1"/>
      <c r="AK65" s="194"/>
      <c r="AL65" s="195"/>
      <c r="AM65" s="1"/>
      <c r="AN65" s="1"/>
      <c r="AO65" s="1"/>
      <c r="AP65" s="1"/>
      <c r="AQ65" s="1"/>
      <c r="AR65" s="1"/>
      <c r="AS65" s="1"/>
      <c r="AT65" s="230"/>
    </row>
    <row r="66" spans="1:46">
      <c r="A66" s="506">
        <v>43221</v>
      </c>
      <c r="B66" s="503" t="str">
        <f t="shared" si="15"/>
        <v>(화)</v>
      </c>
      <c r="C66" s="232" t="str">
        <f t="shared" ref="C66" si="49">IF(TRIM(A66)="","",$C$74)</f>
        <v>인원</v>
      </c>
      <c r="D66" s="237"/>
      <c r="E66" s="224"/>
      <c r="F66" s="186"/>
      <c r="G66" s="186"/>
      <c r="H66" s="229"/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/>
      <c r="W66" s="223"/>
      <c r="X66" s="184"/>
      <c r="Y66" s="184"/>
      <c r="Z66" s="184"/>
      <c r="AA66" s="184"/>
      <c r="AB66" s="184"/>
      <c r="AC66" s="184"/>
      <c r="AD66" s="229"/>
      <c r="AE66" s="269"/>
      <c r="AF66" s="185"/>
      <c r="AG66" s="229"/>
      <c r="AH66" s="281"/>
      <c r="AI66" s="1"/>
      <c r="AJ66" s="1"/>
      <c r="AK66" s="1"/>
      <c r="AL66" s="1"/>
      <c r="AM66" s="196"/>
      <c r="AN66" s="196"/>
      <c r="AO66" s="1"/>
      <c r="AP66" s="196"/>
      <c r="AQ66" s="1"/>
      <c r="AR66" s="1"/>
      <c r="AS66" s="1"/>
      <c r="AT66" s="229"/>
    </row>
    <row r="67" spans="1:46">
      <c r="A67" s="502"/>
      <c r="B67" s="503"/>
      <c r="C67" s="232" t="str">
        <f t="shared" ref="C67" si="50">IF(TRIM(C66)="","",$C$75)</f>
        <v>매출</v>
      </c>
      <c r="D67" s="237"/>
      <c r="E67" s="224"/>
      <c r="F67" s="186"/>
      <c r="G67" s="186"/>
      <c r="H67" s="230"/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/>
      <c r="W67" s="223"/>
      <c r="X67" s="184"/>
      <c r="Y67" s="184"/>
      <c r="Z67" s="184"/>
      <c r="AA67" s="184"/>
      <c r="AB67" s="184"/>
      <c r="AC67" s="184"/>
      <c r="AD67" s="230"/>
      <c r="AE67" s="268"/>
      <c r="AF67" s="188"/>
      <c r="AG67" s="230"/>
      <c r="AH67" s="280"/>
      <c r="AI67" s="194"/>
      <c r="AJ67" s="1"/>
      <c r="AK67" s="194"/>
      <c r="AL67" s="195"/>
      <c r="AM67" s="197"/>
      <c r="AN67" s="197"/>
      <c r="AO67" s="1"/>
      <c r="AP67" s="197"/>
      <c r="AQ67" s="1"/>
      <c r="AR67" s="1"/>
      <c r="AS67" s="1"/>
      <c r="AT67" s="230"/>
    </row>
    <row r="68" spans="1:46">
      <c r="A68" s="502"/>
      <c r="B68" s="503" t="str">
        <f t="shared" ref="B68" si="51">IF(TRIM(A68)="","","(" &amp; MID("일월화수목금토",WEEKDAY(A68),1) &amp; ")")</f>
        <v/>
      </c>
      <c r="C68" s="232" t="str">
        <f t="shared" ref="C68" si="52">IF(TRIM(A68)="","",$C$74)</f>
        <v/>
      </c>
      <c r="D68" s="237"/>
      <c r="E68" s="218"/>
      <c r="F68" s="184"/>
      <c r="G68" s="184"/>
      <c r="H68" s="229"/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/>
      <c r="W68" s="223"/>
      <c r="X68" s="184"/>
      <c r="Y68" s="184"/>
      <c r="Z68" s="184"/>
      <c r="AA68" s="184"/>
      <c r="AB68" s="184"/>
      <c r="AC68" s="184"/>
      <c r="AD68" s="229"/>
      <c r="AE68" s="269"/>
      <c r="AF68" s="185"/>
      <c r="AG68" s="229"/>
      <c r="AH68" s="28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229"/>
    </row>
    <row r="69" spans="1:46">
      <c r="A69" s="502"/>
      <c r="B69" s="503"/>
      <c r="C69" s="232" t="str">
        <f t="shared" ref="C69" si="53">IF(TRIM(C68)="","",$C$75)</f>
        <v/>
      </c>
      <c r="D69" s="237"/>
      <c r="E69" s="224"/>
      <c r="F69" s="186"/>
      <c r="G69" s="186"/>
      <c r="H69" s="230"/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/>
      <c r="W69" s="223"/>
      <c r="X69" s="184"/>
      <c r="Y69" s="184"/>
      <c r="Z69" s="184"/>
      <c r="AA69" s="184"/>
      <c r="AB69" s="184"/>
      <c r="AC69" s="184"/>
      <c r="AD69" s="230"/>
      <c r="AE69" s="268"/>
      <c r="AF69" s="188"/>
      <c r="AG69" s="230"/>
      <c r="AH69" s="280"/>
      <c r="AI69" s="194"/>
      <c r="AJ69" s="195"/>
      <c r="AK69" s="194"/>
      <c r="AL69" s="195"/>
      <c r="AM69" s="195"/>
      <c r="AN69" s="195"/>
      <c r="AO69" s="1"/>
      <c r="AP69" s="195"/>
      <c r="AQ69" s="1"/>
      <c r="AR69" s="1"/>
      <c r="AS69" s="1"/>
      <c r="AT69" s="230"/>
    </row>
    <row r="70" spans="1:46">
      <c r="A70" s="502"/>
      <c r="B70" s="503" t="str">
        <f t="shared" ref="B70" si="54">IF(TRIM(A70)="","","(" &amp; MID("일월화수목금토",WEEKDAY(A70),1) &amp; ")")</f>
        <v/>
      </c>
      <c r="C70" s="232" t="str">
        <f t="shared" ref="C70" si="55">IF(TRIM(A70)="","",$C$74)</f>
        <v/>
      </c>
      <c r="D70" s="237"/>
      <c r="E70" s="224"/>
      <c r="F70" s="186"/>
      <c r="G70" s="186"/>
      <c r="H70" s="229"/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/>
      <c r="W70" s="223"/>
      <c r="X70" s="184"/>
      <c r="Y70" s="184"/>
      <c r="Z70" s="184"/>
      <c r="AA70" s="184"/>
      <c r="AB70" s="184"/>
      <c r="AC70" s="184"/>
      <c r="AD70" s="229"/>
      <c r="AE70" s="268"/>
      <c r="AF70" s="188"/>
      <c r="AG70" s="229"/>
      <c r="AH70" s="280"/>
      <c r="AI70" s="194"/>
      <c r="AJ70" s="196"/>
      <c r="AK70" s="194"/>
      <c r="AL70" s="195"/>
      <c r="AM70" s="197"/>
      <c r="AN70" s="197"/>
      <c r="AO70" s="1"/>
      <c r="AP70" s="197"/>
      <c r="AQ70" s="1"/>
      <c r="AR70" s="1"/>
      <c r="AS70" s="1"/>
      <c r="AT70" s="229"/>
    </row>
    <row r="71" spans="1:46">
      <c r="A71" s="502"/>
      <c r="B71" s="503"/>
      <c r="C71" s="232" t="str">
        <f t="shared" ref="C71" si="56">IF(TRIM(C70)="","",$C$75)</f>
        <v/>
      </c>
      <c r="D71" s="237"/>
      <c r="E71" s="224"/>
      <c r="F71" s="186"/>
      <c r="G71" s="186"/>
      <c r="H71" s="230"/>
      <c r="I71" s="218"/>
      <c r="J71" s="184"/>
      <c r="K71" s="184"/>
      <c r="L71" s="184"/>
      <c r="M71" s="212"/>
      <c r="N71" s="217"/>
      <c r="O71" s="187"/>
      <c r="P71" s="187"/>
      <c r="Q71" s="187"/>
      <c r="R71" s="187"/>
      <c r="S71" s="187"/>
      <c r="T71" s="187"/>
      <c r="U71" s="187"/>
      <c r="V71" s="263"/>
      <c r="W71" s="223"/>
      <c r="X71" s="184"/>
      <c r="Y71" s="184"/>
      <c r="Z71" s="184"/>
      <c r="AA71" s="184"/>
      <c r="AB71" s="184"/>
      <c r="AC71" s="184"/>
      <c r="AD71" s="230"/>
      <c r="AE71" s="268"/>
      <c r="AF71" s="188"/>
      <c r="AG71" s="230"/>
      <c r="AH71" s="280"/>
      <c r="AI71" s="194"/>
      <c r="AJ71" s="196"/>
      <c r="AK71" s="194"/>
      <c r="AL71" s="195"/>
      <c r="AM71" s="197"/>
      <c r="AN71" s="197"/>
      <c r="AO71" s="1"/>
      <c r="AP71" s="197"/>
      <c r="AQ71" s="1"/>
      <c r="AR71" s="1"/>
      <c r="AS71" s="1"/>
      <c r="AT71" s="230"/>
    </row>
    <row r="72" spans="1:46">
      <c r="A72" s="502"/>
      <c r="B72" s="503" t="str">
        <f t="shared" ref="B72" si="57">IF(TRIM(A72)="","","(" &amp; MID("일월화수목금토",WEEKDAY(A72),1) &amp; ")")</f>
        <v/>
      </c>
      <c r="C72" s="232" t="str">
        <f t="shared" ref="C72" si="58">IF(TRIM(A72)="","",$C$74)</f>
        <v/>
      </c>
      <c r="D72" s="237"/>
      <c r="E72" s="218"/>
      <c r="F72" s="184"/>
      <c r="G72" s="184"/>
      <c r="H72" s="229"/>
      <c r="I72" s="218"/>
      <c r="J72" s="184"/>
      <c r="K72" s="184"/>
      <c r="L72" s="184"/>
      <c r="M72" s="212"/>
      <c r="N72" s="218"/>
      <c r="O72" s="184"/>
      <c r="P72" s="184"/>
      <c r="Q72" s="184"/>
      <c r="R72" s="184"/>
      <c r="S72" s="184"/>
      <c r="T72" s="184"/>
      <c r="U72" s="184"/>
      <c r="V72" s="229"/>
      <c r="W72" s="223"/>
      <c r="X72" s="184"/>
      <c r="Y72" s="184"/>
      <c r="Z72" s="184"/>
      <c r="AA72" s="184"/>
      <c r="AB72" s="184"/>
      <c r="AC72" s="184"/>
      <c r="AD72" s="229"/>
      <c r="AE72" s="269"/>
      <c r="AF72" s="185"/>
      <c r="AG72" s="229"/>
      <c r="AH72" s="28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229"/>
    </row>
    <row r="73" spans="1:46" ht="17.25" thickBot="1">
      <c r="A73" s="504"/>
      <c r="B73" s="505"/>
      <c r="C73" s="233" t="str">
        <f t="shared" ref="C73" si="59">IF(TRIM(C72)="","",$C$75)</f>
        <v/>
      </c>
      <c r="D73" s="238"/>
      <c r="E73" s="226"/>
      <c r="F73" s="205"/>
      <c r="G73" s="205"/>
      <c r="H73" s="230"/>
      <c r="I73" s="259"/>
      <c r="J73" s="260"/>
      <c r="K73" s="260"/>
      <c r="L73" s="260"/>
      <c r="M73" s="261"/>
      <c r="N73" s="255"/>
      <c r="O73" s="256"/>
      <c r="P73" s="256"/>
      <c r="Q73" s="256"/>
      <c r="R73" s="256"/>
      <c r="S73" s="256"/>
      <c r="T73" s="256"/>
      <c r="U73" s="256"/>
      <c r="V73" s="263"/>
      <c r="W73" s="262"/>
      <c r="X73" s="260"/>
      <c r="Y73" s="260"/>
      <c r="Z73" s="260"/>
      <c r="AA73" s="260"/>
      <c r="AB73" s="260"/>
      <c r="AC73" s="260"/>
      <c r="AD73" s="230"/>
      <c r="AE73" s="270"/>
      <c r="AF73" s="206"/>
      <c r="AG73" s="230"/>
      <c r="AH73" s="282"/>
      <c r="AI73" s="283"/>
      <c r="AJ73" s="284"/>
      <c r="AK73" s="283"/>
      <c r="AL73" s="285"/>
      <c r="AM73" s="284"/>
      <c r="AN73" s="284"/>
      <c r="AO73" s="284"/>
      <c r="AP73" s="284"/>
      <c r="AQ73" s="284"/>
      <c r="AR73" s="284"/>
      <c r="AS73" s="284"/>
      <c r="AT73" s="230"/>
    </row>
    <row r="74" spans="1:46">
      <c r="A74" s="496" t="s">
        <v>95</v>
      </c>
      <c r="B74" s="497"/>
      <c r="C74" s="234" t="s">
        <v>18</v>
      </c>
      <c r="D74" s="242">
        <f>SUMIF($C$6:$C$73,$C$74,D$6:D$73)</f>
        <v>0</v>
      </c>
      <c r="E74" s="246">
        <f>SUMIF($C$6:$C$73,$C$74,E$6:E$73)</f>
        <v>0</v>
      </c>
      <c r="F74" s="244">
        <f t="shared" ref="F74:G74" si="60">SUMIF($C$6:$C$73,$C$74,F$6:F$73)</f>
        <v>0</v>
      </c>
      <c r="G74" s="244">
        <f t="shared" si="60"/>
        <v>0</v>
      </c>
      <c r="H74" s="248"/>
      <c r="I74" s="243"/>
      <c r="J74" s="244"/>
      <c r="K74" s="244"/>
      <c r="L74" s="244"/>
      <c r="M74" s="245"/>
      <c r="N74" s="246"/>
      <c r="O74" s="244"/>
      <c r="P74" s="244"/>
      <c r="Q74" s="244"/>
      <c r="R74" s="244"/>
      <c r="S74" s="244"/>
      <c r="T74" s="244"/>
      <c r="U74" s="244"/>
      <c r="V74" s="248"/>
      <c r="W74" s="243"/>
      <c r="X74" s="244"/>
      <c r="Y74" s="244"/>
      <c r="Z74" s="244"/>
      <c r="AA74" s="244"/>
      <c r="AB74" s="244"/>
      <c r="AC74" s="244"/>
      <c r="AD74" s="248"/>
      <c r="AE74" s="246"/>
      <c r="AF74" s="244"/>
      <c r="AG74" s="271"/>
      <c r="AH74" s="264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7"/>
      <c r="AT74" s="248"/>
    </row>
    <row r="75" spans="1:46">
      <c r="A75" s="498"/>
      <c r="B75" s="499"/>
      <c r="C75" s="235" t="s">
        <v>19</v>
      </c>
      <c r="D75" s="249">
        <f>SUMIF($C$6:$C$73,$C$75,D$6:D$73)</f>
        <v>0</v>
      </c>
      <c r="E75" s="257">
        <f>SUMIF($C$6:$C$73,$C$75,E$6:E$73)</f>
        <v>0</v>
      </c>
      <c r="F75" s="240">
        <f t="shared" ref="F75:G75" si="61">SUMIF($C$6:$C$73,$C$75,F$6:F$73)</f>
        <v>0</v>
      </c>
      <c r="G75" s="240">
        <f t="shared" si="61"/>
        <v>0</v>
      </c>
      <c r="H75" s="254"/>
      <c r="I75" s="250"/>
      <c r="J75" s="240"/>
      <c r="K75" s="240"/>
      <c r="L75" s="240"/>
      <c r="M75" s="251"/>
      <c r="N75" s="252"/>
      <c r="O75" s="253"/>
      <c r="P75" s="253"/>
      <c r="Q75" s="253"/>
      <c r="R75" s="253"/>
      <c r="S75" s="253"/>
      <c r="T75" s="253"/>
      <c r="U75" s="253"/>
      <c r="V75" s="254"/>
      <c r="W75" s="250"/>
      <c r="X75" s="240"/>
      <c r="Y75" s="240"/>
      <c r="Z75" s="240"/>
      <c r="AA75" s="240"/>
      <c r="AB75" s="240"/>
      <c r="AC75" s="240"/>
      <c r="AD75" s="254"/>
      <c r="AE75" s="257"/>
      <c r="AF75" s="240"/>
      <c r="AG75" s="225"/>
      <c r="AH75" s="265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54"/>
    </row>
    <row r="76" spans="1:46" ht="17.25" thickBot="1">
      <c r="A76" s="500"/>
      <c r="B76" s="501"/>
      <c r="C76" s="221" t="s">
        <v>111</v>
      </c>
      <c r="D76" s="239"/>
      <c r="E76" s="227"/>
      <c r="F76" s="207"/>
      <c r="G76" s="207"/>
      <c r="H76" s="228"/>
      <c r="I76" s="214"/>
      <c r="J76" s="207"/>
      <c r="K76" s="207"/>
      <c r="L76" s="207"/>
      <c r="M76" s="213"/>
      <c r="N76" s="219"/>
      <c r="O76" s="208"/>
      <c r="P76" s="208"/>
      <c r="Q76" s="208"/>
      <c r="R76" s="208"/>
      <c r="S76" s="208"/>
      <c r="T76" s="208"/>
      <c r="U76" s="208"/>
      <c r="V76" s="220"/>
      <c r="W76" s="214"/>
      <c r="X76" s="207"/>
      <c r="Y76" s="207"/>
      <c r="Z76" s="207"/>
      <c r="AA76" s="207"/>
      <c r="AB76" s="207"/>
      <c r="AC76" s="207"/>
      <c r="AD76" s="210"/>
      <c r="AE76" s="227"/>
      <c r="AF76" s="207"/>
      <c r="AG76" s="272"/>
      <c r="AH76" s="266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10"/>
    </row>
  </sheetData>
  <mergeCells count="109"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4"/>
    </sheetView>
  </sheetViews>
  <sheetFormatPr defaultRowHeight="16.5"/>
  <cols>
    <col min="1" max="1" width="22.125" style="28" customWidth="1"/>
    <col min="2" max="2" width="26.5" style="29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7" ht="39.75" customHeight="1">
      <c r="A1" s="474" t="s">
        <v>58</v>
      </c>
      <c r="B1" s="474"/>
      <c r="C1" s="474"/>
      <c r="D1" s="474"/>
      <c r="E1" s="474"/>
      <c r="F1" s="474"/>
    </row>
    <row r="2" spans="1:7" ht="24.75" customHeight="1" thickBot="1">
      <c r="A2" s="27"/>
      <c r="F2" s="2" t="s">
        <v>30</v>
      </c>
    </row>
    <row r="3" spans="1:7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7" ht="37.5" customHeight="1" thickTop="1">
      <c r="A4" s="480" t="s">
        <v>25</v>
      </c>
      <c r="B4" s="36" t="s">
        <v>53</v>
      </c>
      <c r="C4" s="482"/>
      <c r="D4" s="37"/>
      <c r="E4" s="37"/>
      <c r="F4" s="38"/>
    </row>
    <row r="5" spans="1:7" ht="37.5" customHeight="1">
      <c r="A5" s="480"/>
      <c r="B5" s="30" t="s">
        <v>54</v>
      </c>
      <c r="C5" s="482"/>
      <c r="D5" s="1"/>
      <c r="E5" s="1"/>
      <c r="F5" s="33"/>
      <c r="G5">
        <v>6</v>
      </c>
    </row>
    <row r="6" spans="1:7" ht="37.5" customHeight="1">
      <c r="A6" s="481"/>
      <c r="B6" s="30" t="s">
        <v>27</v>
      </c>
      <c r="C6" s="483"/>
      <c r="D6" s="1"/>
      <c r="E6" s="1"/>
      <c r="F6" s="33"/>
    </row>
    <row r="7" spans="1:7" ht="37.5" customHeight="1">
      <c r="A7" s="477" t="s">
        <v>26</v>
      </c>
      <c r="B7" s="31" t="s">
        <v>56</v>
      </c>
      <c r="C7" s="484"/>
      <c r="D7" s="1"/>
      <c r="E7" s="1"/>
      <c r="F7" s="33"/>
    </row>
    <row r="8" spans="1:7" ht="37.5" customHeight="1">
      <c r="A8" s="477"/>
      <c r="B8" s="32" t="s">
        <v>34</v>
      </c>
      <c r="C8" s="482"/>
      <c r="D8" s="1"/>
      <c r="E8" s="1"/>
      <c r="F8" s="33"/>
    </row>
    <row r="9" spans="1:7" ht="37.5" customHeight="1">
      <c r="A9" s="477"/>
      <c r="B9" s="32" t="s">
        <v>23</v>
      </c>
      <c r="C9" s="482"/>
      <c r="D9" s="1"/>
      <c r="E9" s="1"/>
      <c r="F9" s="33"/>
    </row>
    <row r="10" spans="1:7" ht="37.5" customHeight="1">
      <c r="A10" s="477"/>
      <c r="B10" s="32" t="s">
        <v>24</v>
      </c>
      <c r="C10" s="482"/>
      <c r="D10" s="1"/>
      <c r="E10" s="1"/>
      <c r="F10" s="33"/>
    </row>
    <row r="11" spans="1:7" ht="37.5" customHeight="1">
      <c r="A11" s="477"/>
      <c r="B11" s="32" t="s">
        <v>28</v>
      </c>
      <c r="C11" s="483"/>
      <c r="D11" s="1"/>
      <c r="E11" s="1"/>
      <c r="F11" s="33"/>
    </row>
    <row r="12" spans="1:7" ht="39" customHeight="1" thickBot="1">
      <c r="A12" s="478" t="s">
        <v>29</v>
      </c>
      <c r="B12" s="479"/>
      <c r="C12" s="34"/>
      <c r="D12" s="34"/>
      <c r="E12" s="34"/>
      <c r="F12" s="35"/>
    </row>
    <row r="13" spans="1:7">
      <c r="A13" s="472" t="s">
        <v>55</v>
      </c>
      <c r="B13" s="472"/>
      <c r="C13" s="472"/>
      <c r="D13" s="472"/>
      <c r="E13" s="472"/>
      <c r="F13" s="472"/>
    </row>
    <row r="14" spans="1:7">
      <c r="A14" s="473" t="s">
        <v>57</v>
      </c>
      <c r="B14" s="473"/>
      <c r="C14" s="473"/>
      <c r="D14" s="473"/>
      <c r="E14" s="473"/>
      <c r="F14" s="473"/>
    </row>
    <row r="15" spans="1:7">
      <c r="A15" s="473"/>
      <c r="B15" s="473"/>
      <c r="C15" s="473"/>
      <c r="D15" s="473"/>
      <c r="E15" s="473"/>
      <c r="F15" s="473"/>
    </row>
    <row r="16" spans="1:7">
      <c r="A16" s="473"/>
      <c r="B16" s="473"/>
      <c r="C16" s="473"/>
      <c r="D16" s="473"/>
      <c r="E16" s="473"/>
      <c r="F16" s="473"/>
    </row>
  </sheetData>
  <mergeCells count="11">
    <mergeCell ref="A13:F13"/>
    <mergeCell ref="A14:F14"/>
    <mergeCell ref="A15:F15"/>
    <mergeCell ref="A16:F16"/>
    <mergeCell ref="A1:F1"/>
    <mergeCell ref="A3:B3"/>
    <mergeCell ref="A7:A11"/>
    <mergeCell ref="A12:B12"/>
    <mergeCell ref="A4:A6"/>
    <mergeCell ref="C4:C6"/>
    <mergeCell ref="C7:C1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"/>
  <sheetViews>
    <sheetView topLeftCell="A34" workbookViewId="0">
      <selection activeCell="F16" sqref="F16"/>
    </sheetView>
  </sheetViews>
  <sheetFormatPr defaultRowHeight="16.5"/>
  <cols>
    <col min="1" max="1" width="9.75" bestFit="1" customWidth="1"/>
    <col min="34" max="34" width="11.375" customWidth="1"/>
    <col min="35" max="35" width="9.375" bestFit="1" customWidth="1"/>
  </cols>
  <sheetData>
    <row r="1" spans="1:46" ht="17.25" thickBot="1"/>
    <row r="2" spans="1:46" ht="19.5" thickBot="1">
      <c r="A2" s="405" t="s">
        <v>59</v>
      </c>
      <c r="B2" s="406"/>
      <c r="C2" s="407"/>
      <c r="D2" s="427" t="s">
        <v>60</v>
      </c>
      <c r="E2" s="432" t="s">
        <v>61</v>
      </c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  <c r="AC2" s="433"/>
      <c r="AD2" s="434"/>
      <c r="AE2" s="454" t="s">
        <v>62</v>
      </c>
      <c r="AF2" s="455"/>
      <c r="AG2" s="455"/>
      <c r="AH2" s="455"/>
      <c r="AI2" s="455"/>
      <c r="AJ2" s="455"/>
      <c r="AK2" s="455"/>
      <c r="AL2" s="455"/>
      <c r="AM2" s="455"/>
      <c r="AN2" s="455"/>
      <c r="AO2" s="455"/>
      <c r="AP2" s="455"/>
      <c r="AQ2" s="455"/>
      <c r="AR2" s="455"/>
      <c r="AS2" s="455"/>
      <c r="AT2" s="456"/>
    </row>
    <row r="3" spans="1:46">
      <c r="A3" s="408"/>
      <c r="B3" s="409"/>
      <c r="C3" s="410"/>
      <c r="D3" s="428"/>
      <c r="E3" s="443" t="s">
        <v>63</v>
      </c>
      <c r="F3" s="444"/>
      <c r="G3" s="444"/>
      <c r="H3" s="445"/>
      <c r="I3" s="443" t="s">
        <v>64</v>
      </c>
      <c r="J3" s="446"/>
      <c r="K3" s="446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5"/>
      <c r="AE3" s="461" t="s">
        <v>63</v>
      </c>
      <c r="AF3" s="462"/>
      <c r="AG3" s="463"/>
      <c r="AH3" s="451" t="s">
        <v>65</v>
      </c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3"/>
    </row>
    <row r="4" spans="1:46">
      <c r="A4" s="408"/>
      <c r="B4" s="409"/>
      <c r="C4" s="410"/>
      <c r="D4" s="428"/>
      <c r="E4" s="395" t="s">
        <v>0</v>
      </c>
      <c r="F4" s="391" t="s">
        <v>1</v>
      </c>
      <c r="G4" s="397" t="s">
        <v>2</v>
      </c>
      <c r="H4" s="447" t="s">
        <v>66</v>
      </c>
      <c r="I4" s="435" t="s">
        <v>3</v>
      </c>
      <c r="J4" s="400"/>
      <c r="K4" s="437" t="s">
        <v>4</v>
      </c>
      <c r="L4" s="400"/>
      <c r="M4" s="438" t="s">
        <v>67</v>
      </c>
      <c r="N4" s="391" t="s">
        <v>68</v>
      </c>
      <c r="O4" s="391"/>
      <c r="P4" s="391"/>
      <c r="Q4" s="391"/>
      <c r="R4" s="391"/>
      <c r="S4" s="391"/>
      <c r="T4" s="391"/>
      <c r="U4" s="391"/>
      <c r="V4" s="391"/>
      <c r="W4" s="391" t="s">
        <v>9</v>
      </c>
      <c r="X4" s="393" t="s">
        <v>10</v>
      </c>
      <c r="Y4" s="393" t="s">
        <v>69</v>
      </c>
      <c r="Z4" s="399" t="s">
        <v>70</v>
      </c>
      <c r="AA4" s="400"/>
      <c r="AB4" s="391" t="s">
        <v>1</v>
      </c>
      <c r="AC4" s="397" t="s">
        <v>2</v>
      </c>
      <c r="AD4" s="441" t="s">
        <v>71</v>
      </c>
      <c r="AE4" s="464" t="s">
        <v>72</v>
      </c>
      <c r="AF4" s="458" t="s">
        <v>73</v>
      </c>
      <c r="AG4" s="467" t="s">
        <v>66</v>
      </c>
      <c r="AH4" s="457" t="s">
        <v>74</v>
      </c>
      <c r="AI4" s="458"/>
      <c r="AJ4" s="457" t="s">
        <v>75</v>
      </c>
      <c r="AK4" s="458"/>
      <c r="AL4" s="469" t="s">
        <v>67</v>
      </c>
      <c r="AM4" s="458" t="s">
        <v>76</v>
      </c>
      <c r="AN4" s="458"/>
      <c r="AO4" s="430" t="s">
        <v>77</v>
      </c>
      <c r="AP4" s="459" t="s">
        <v>78</v>
      </c>
      <c r="AQ4" s="430" t="s">
        <v>79</v>
      </c>
      <c r="AR4" s="430" t="s">
        <v>80</v>
      </c>
      <c r="AS4" s="430" t="s">
        <v>81</v>
      </c>
      <c r="AT4" s="449" t="s">
        <v>71</v>
      </c>
    </row>
    <row r="5" spans="1:46">
      <c r="A5" s="408"/>
      <c r="B5" s="409"/>
      <c r="C5" s="410"/>
      <c r="D5" s="428"/>
      <c r="E5" s="395"/>
      <c r="F5" s="391"/>
      <c r="G5" s="397"/>
      <c r="H5" s="447"/>
      <c r="I5" s="436"/>
      <c r="J5" s="402"/>
      <c r="K5" s="401"/>
      <c r="L5" s="402"/>
      <c r="M5" s="439"/>
      <c r="N5" s="391" t="s">
        <v>82</v>
      </c>
      <c r="O5" s="391"/>
      <c r="P5" s="391"/>
      <c r="Q5" s="294" t="s">
        <v>5</v>
      </c>
      <c r="R5" s="391" t="s">
        <v>6</v>
      </c>
      <c r="S5" s="391"/>
      <c r="T5" s="294" t="s">
        <v>7</v>
      </c>
      <c r="U5" s="391" t="s">
        <v>8</v>
      </c>
      <c r="V5" s="403" t="s">
        <v>83</v>
      </c>
      <c r="W5" s="391"/>
      <c r="X5" s="393"/>
      <c r="Y5" s="393"/>
      <c r="Z5" s="401"/>
      <c r="AA5" s="402"/>
      <c r="AB5" s="391"/>
      <c r="AC5" s="397"/>
      <c r="AD5" s="441"/>
      <c r="AE5" s="464"/>
      <c r="AF5" s="458"/>
      <c r="AG5" s="467"/>
      <c r="AH5" s="457"/>
      <c r="AI5" s="458"/>
      <c r="AJ5" s="457"/>
      <c r="AK5" s="458"/>
      <c r="AL5" s="470"/>
      <c r="AM5" s="458"/>
      <c r="AN5" s="458"/>
      <c r="AO5" s="430"/>
      <c r="AP5" s="459"/>
      <c r="AQ5" s="430"/>
      <c r="AR5" s="430"/>
      <c r="AS5" s="430"/>
      <c r="AT5" s="449"/>
    </row>
    <row r="6" spans="1:46" ht="17.25" thickBot="1">
      <c r="A6" s="411"/>
      <c r="B6" s="412"/>
      <c r="C6" s="413"/>
      <c r="D6" s="429"/>
      <c r="E6" s="396"/>
      <c r="F6" s="392"/>
      <c r="G6" s="398"/>
      <c r="H6" s="448"/>
      <c r="I6" s="100" t="s">
        <v>11</v>
      </c>
      <c r="J6" s="101" t="s">
        <v>84</v>
      </c>
      <c r="K6" s="101" t="s">
        <v>11</v>
      </c>
      <c r="L6" s="98" t="s">
        <v>84</v>
      </c>
      <c r="M6" s="440"/>
      <c r="N6" s="297" t="s">
        <v>11</v>
      </c>
      <c r="O6" s="297" t="s">
        <v>12</v>
      </c>
      <c r="P6" s="83" t="s">
        <v>13</v>
      </c>
      <c r="Q6" s="84" t="s">
        <v>14</v>
      </c>
      <c r="R6" s="85" t="s">
        <v>15</v>
      </c>
      <c r="S6" s="297" t="s">
        <v>16</v>
      </c>
      <c r="T6" s="295" t="s">
        <v>17</v>
      </c>
      <c r="U6" s="392"/>
      <c r="V6" s="404"/>
      <c r="W6" s="392"/>
      <c r="X6" s="394"/>
      <c r="Y6" s="394"/>
      <c r="Z6" s="296" t="s">
        <v>85</v>
      </c>
      <c r="AA6" s="295" t="s">
        <v>86</v>
      </c>
      <c r="AB6" s="392"/>
      <c r="AC6" s="398"/>
      <c r="AD6" s="442"/>
      <c r="AE6" s="465"/>
      <c r="AF6" s="466"/>
      <c r="AG6" s="468"/>
      <c r="AH6" s="95" t="s">
        <v>11</v>
      </c>
      <c r="AI6" s="298" t="s">
        <v>84</v>
      </c>
      <c r="AJ6" s="95" t="s">
        <v>11</v>
      </c>
      <c r="AK6" s="298" t="s">
        <v>84</v>
      </c>
      <c r="AL6" s="471"/>
      <c r="AM6" s="298" t="s">
        <v>74</v>
      </c>
      <c r="AN6" s="298" t="s">
        <v>75</v>
      </c>
      <c r="AO6" s="431"/>
      <c r="AP6" s="460"/>
      <c r="AQ6" s="431"/>
      <c r="AR6" s="431"/>
      <c r="AS6" s="431"/>
      <c r="AT6" s="450"/>
    </row>
    <row r="7" spans="1:46">
      <c r="A7" s="414">
        <v>42917</v>
      </c>
      <c r="B7" s="416" t="s">
        <v>121</v>
      </c>
      <c r="C7" s="77" t="s">
        <v>88</v>
      </c>
      <c r="D7" s="78"/>
      <c r="E7" s="164"/>
      <c r="F7" s="162"/>
      <c r="G7" s="162"/>
      <c r="H7" s="88"/>
      <c r="I7" s="164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79"/>
      <c r="W7" s="162"/>
      <c r="X7" s="162"/>
      <c r="Y7" s="162"/>
      <c r="Z7" s="162"/>
      <c r="AA7" s="162"/>
      <c r="AB7" s="162"/>
      <c r="AC7" s="162"/>
      <c r="AD7" s="80"/>
      <c r="AE7" s="164"/>
      <c r="AF7" s="162"/>
      <c r="AG7" s="88"/>
      <c r="AH7" s="166">
        <v>7</v>
      </c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0"/>
    </row>
    <row r="8" spans="1:46">
      <c r="A8" s="415"/>
      <c r="B8" s="390"/>
      <c r="C8" s="76" t="s">
        <v>89</v>
      </c>
      <c r="D8" s="69"/>
      <c r="E8" s="160"/>
      <c r="F8" s="158"/>
      <c r="G8" s="158"/>
      <c r="H8" s="89"/>
      <c r="I8" s="165"/>
      <c r="J8" s="167"/>
      <c r="K8" s="167"/>
      <c r="L8" s="167"/>
      <c r="M8" s="167"/>
      <c r="N8" s="104"/>
      <c r="O8" s="109"/>
      <c r="P8" s="109"/>
      <c r="Q8" s="110"/>
      <c r="R8" s="109"/>
      <c r="S8" s="109"/>
      <c r="T8" s="110"/>
      <c r="U8" s="109"/>
      <c r="V8" s="51"/>
      <c r="W8" s="167"/>
      <c r="X8" s="167"/>
      <c r="Y8" s="167"/>
      <c r="Z8" s="167"/>
      <c r="AA8" s="167"/>
      <c r="AB8" s="167"/>
      <c r="AC8" s="167"/>
      <c r="AD8" s="61"/>
      <c r="AE8" s="160"/>
      <c r="AF8" s="158"/>
      <c r="AG8" s="92"/>
      <c r="AH8" s="299">
        <v>259280</v>
      </c>
      <c r="AI8" s="52"/>
      <c r="AJ8" s="52"/>
      <c r="AK8" s="52"/>
      <c r="AL8" s="52"/>
      <c r="AM8" s="52"/>
      <c r="AN8" s="52"/>
      <c r="AO8" s="53"/>
      <c r="AP8" s="53"/>
      <c r="AQ8" s="53"/>
      <c r="AR8" s="53"/>
      <c r="AS8" s="53"/>
      <c r="AT8" s="300"/>
    </row>
    <row r="9" spans="1:46">
      <c r="A9" s="417">
        <v>42919</v>
      </c>
      <c r="B9" s="389" t="s">
        <v>122</v>
      </c>
      <c r="C9" s="75" t="s">
        <v>88</v>
      </c>
      <c r="D9" s="70"/>
      <c r="E9" s="163"/>
      <c r="F9" s="171"/>
      <c r="G9" s="171"/>
      <c r="H9" s="90"/>
      <c r="I9" s="163">
        <v>34</v>
      </c>
      <c r="J9" s="171">
        <v>3</v>
      </c>
      <c r="K9" s="171"/>
      <c r="L9" s="171">
        <v>1</v>
      </c>
      <c r="M9" s="171">
        <v>31</v>
      </c>
      <c r="N9" s="171"/>
      <c r="O9" s="171"/>
      <c r="P9" s="171"/>
      <c r="Q9" s="171">
        <v>27</v>
      </c>
      <c r="R9" s="171"/>
      <c r="S9" s="111"/>
      <c r="T9" s="171">
        <v>9</v>
      </c>
      <c r="U9" s="171">
        <v>23</v>
      </c>
      <c r="V9" s="50"/>
      <c r="W9" s="171">
        <v>1</v>
      </c>
      <c r="X9" s="171"/>
      <c r="Y9" s="171"/>
      <c r="Z9" s="171">
        <v>16</v>
      </c>
      <c r="AA9" s="171"/>
      <c r="AB9" s="171"/>
      <c r="AC9" s="171"/>
      <c r="AD9" s="60"/>
      <c r="AE9" s="163"/>
      <c r="AF9" s="171"/>
      <c r="AG9" s="90"/>
      <c r="AH9" s="301">
        <v>52</v>
      </c>
      <c r="AI9" s="54">
        <v>1</v>
      </c>
      <c r="AJ9" s="54"/>
      <c r="AK9" s="54">
        <v>1</v>
      </c>
      <c r="AL9" s="54">
        <v>44</v>
      </c>
      <c r="AM9" s="54"/>
      <c r="AN9" s="54"/>
      <c r="AO9" s="54"/>
      <c r="AP9" s="54"/>
      <c r="AQ9" s="54"/>
      <c r="AR9" s="54"/>
      <c r="AS9" s="54"/>
      <c r="AT9" s="60"/>
    </row>
    <row r="10" spans="1:46">
      <c r="A10" s="415"/>
      <c r="B10" s="390"/>
      <c r="C10" s="76" t="s">
        <v>89</v>
      </c>
      <c r="D10" s="71"/>
      <c r="E10" s="160"/>
      <c r="F10" s="158"/>
      <c r="G10" s="158"/>
      <c r="H10" s="89"/>
      <c r="I10" s="165">
        <v>1259360</v>
      </c>
      <c r="J10" s="167">
        <v>153820</v>
      </c>
      <c r="K10" s="167"/>
      <c r="L10" s="167">
        <v>24000</v>
      </c>
      <c r="M10" s="167">
        <v>212660</v>
      </c>
      <c r="N10" s="104"/>
      <c r="O10" s="109"/>
      <c r="P10" s="110"/>
      <c r="Q10" s="110">
        <v>945810</v>
      </c>
      <c r="R10" s="110"/>
      <c r="S10" s="112"/>
      <c r="T10" s="110">
        <v>660880</v>
      </c>
      <c r="U10" s="109">
        <v>308200</v>
      </c>
      <c r="V10" s="51"/>
      <c r="W10" s="167">
        <v>34810</v>
      </c>
      <c r="X10" s="167"/>
      <c r="Y10" s="167"/>
      <c r="Z10" s="167">
        <v>1840000</v>
      </c>
      <c r="AA10" s="167"/>
      <c r="AB10" s="167"/>
      <c r="AC10" s="167"/>
      <c r="AD10" s="61"/>
      <c r="AE10" s="160"/>
      <c r="AF10" s="158"/>
      <c r="AG10" s="92"/>
      <c r="AH10" s="302">
        <v>1926080</v>
      </c>
      <c r="AI10" s="55">
        <v>97440</v>
      </c>
      <c r="AJ10" s="55"/>
      <c r="AK10" s="55">
        <v>24000</v>
      </c>
      <c r="AL10" s="55">
        <v>301840</v>
      </c>
      <c r="AM10" s="55"/>
      <c r="AN10" s="55"/>
      <c r="AO10" s="55"/>
      <c r="AP10" s="55"/>
      <c r="AQ10" s="55"/>
      <c r="AR10" s="55"/>
      <c r="AS10" s="55"/>
      <c r="AT10" s="61"/>
    </row>
    <row r="11" spans="1:46">
      <c r="A11" s="417">
        <v>42920</v>
      </c>
      <c r="B11" s="389" t="s">
        <v>123</v>
      </c>
      <c r="C11" s="75" t="s">
        <v>88</v>
      </c>
      <c r="D11" s="70"/>
      <c r="E11" s="163"/>
      <c r="F11" s="171"/>
      <c r="G11" s="171"/>
      <c r="H11" s="90"/>
      <c r="I11" s="163">
        <v>49</v>
      </c>
      <c r="J11" s="171">
        <v>4</v>
      </c>
      <c r="K11" s="171"/>
      <c r="L11" s="171">
        <v>2</v>
      </c>
      <c r="M11" s="171">
        <v>42</v>
      </c>
      <c r="N11" s="171"/>
      <c r="O11" s="171"/>
      <c r="P11" s="171"/>
      <c r="Q11" s="171">
        <v>33</v>
      </c>
      <c r="R11" s="171"/>
      <c r="S11" s="171"/>
      <c r="T11" s="171">
        <v>11</v>
      </c>
      <c r="U11" s="171">
        <v>32</v>
      </c>
      <c r="V11" s="50"/>
      <c r="W11" s="171">
        <v>4</v>
      </c>
      <c r="X11" s="171"/>
      <c r="Y11" s="171"/>
      <c r="Z11" s="171">
        <v>11</v>
      </c>
      <c r="AA11" s="171"/>
      <c r="AB11" s="171"/>
      <c r="AC11" s="171">
        <v>6</v>
      </c>
      <c r="AD11" s="60"/>
      <c r="AE11" s="163"/>
      <c r="AF11" s="171"/>
      <c r="AG11" s="90"/>
      <c r="AH11" s="303">
        <v>26</v>
      </c>
      <c r="AI11" s="56">
        <v>1</v>
      </c>
      <c r="AJ11" s="56"/>
      <c r="AK11" s="56">
        <v>4</v>
      </c>
      <c r="AL11" s="56">
        <v>21</v>
      </c>
      <c r="AM11" s="56"/>
      <c r="AN11" s="56"/>
      <c r="AO11" s="56"/>
      <c r="AP11" s="56"/>
      <c r="AQ11" s="56"/>
      <c r="AR11" s="56"/>
      <c r="AS11" s="56"/>
      <c r="AT11" s="60"/>
    </row>
    <row r="12" spans="1:46">
      <c r="A12" s="415"/>
      <c r="B12" s="390"/>
      <c r="C12" s="76" t="s">
        <v>89</v>
      </c>
      <c r="D12" s="71"/>
      <c r="E12" s="160"/>
      <c r="F12" s="158"/>
      <c r="G12" s="158"/>
      <c r="H12" s="89"/>
      <c r="I12" s="165">
        <v>1814960</v>
      </c>
      <c r="J12" s="167">
        <v>218600</v>
      </c>
      <c r="K12" s="167"/>
      <c r="L12" s="167">
        <v>51310</v>
      </c>
      <c r="M12" s="167">
        <v>294120</v>
      </c>
      <c r="N12" s="104"/>
      <c r="O12" s="110"/>
      <c r="P12" s="104"/>
      <c r="Q12" s="109">
        <v>1159290</v>
      </c>
      <c r="R12" s="109"/>
      <c r="S12" s="110"/>
      <c r="T12" s="104">
        <v>874740</v>
      </c>
      <c r="U12" s="109">
        <v>428800</v>
      </c>
      <c r="V12" s="51"/>
      <c r="W12" s="167">
        <v>110000</v>
      </c>
      <c r="X12" s="167"/>
      <c r="Y12" s="167"/>
      <c r="Z12" s="167">
        <v>1370000</v>
      </c>
      <c r="AA12" s="167"/>
      <c r="AB12" s="167"/>
      <c r="AC12" s="167">
        <v>204420</v>
      </c>
      <c r="AD12" s="61"/>
      <c r="AE12" s="160"/>
      <c r="AF12" s="158"/>
      <c r="AG12" s="92"/>
      <c r="AH12" s="304">
        <v>963040</v>
      </c>
      <c r="AI12" s="57">
        <v>59730</v>
      </c>
      <c r="AJ12" s="57"/>
      <c r="AK12" s="57">
        <v>83380</v>
      </c>
      <c r="AL12" s="57">
        <v>144060</v>
      </c>
      <c r="AM12" s="57"/>
      <c r="AN12" s="57"/>
      <c r="AO12" s="57"/>
      <c r="AP12" s="57"/>
      <c r="AQ12" s="57"/>
      <c r="AR12" s="57"/>
      <c r="AS12" s="57"/>
      <c r="AT12" s="61"/>
    </row>
    <row r="13" spans="1:46">
      <c r="A13" s="417">
        <v>42921</v>
      </c>
      <c r="B13" s="389" t="s">
        <v>124</v>
      </c>
      <c r="C13" s="75" t="s">
        <v>88</v>
      </c>
      <c r="D13" s="70"/>
      <c r="E13" s="163"/>
      <c r="F13" s="171"/>
      <c r="G13" s="171"/>
      <c r="H13" s="90"/>
      <c r="I13" s="163">
        <v>36</v>
      </c>
      <c r="J13" s="171">
        <v>1</v>
      </c>
      <c r="K13" s="171"/>
      <c r="L13" s="171">
        <v>2</v>
      </c>
      <c r="M13" s="171">
        <v>34</v>
      </c>
      <c r="N13" s="171"/>
      <c r="O13" s="171"/>
      <c r="P13" s="171"/>
      <c r="Q13" s="171">
        <v>23</v>
      </c>
      <c r="R13" s="171"/>
      <c r="S13" s="171"/>
      <c r="T13" s="171">
        <v>6</v>
      </c>
      <c r="U13" s="171">
        <v>25</v>
      </c>
      <c r="V13" s="50"/>
      <c r="W13" s="171">
        <v>7</v>
      </c>
      <c r="X13" s="171"/>
      <c r="Y13" s="171"/>
      <c r="Z13" s="171">
        <v>15</v>
      </c>
      <c r="AA13" s="171"/>
      <c r="AB13" s="171"/>
      <c r="AC13" s="171"/>
      <c r="AD13" s="60"/>
      <c r="AE13" s="163"/>
      <c r="AF13" s="171"/>
      <c r="AG13" s="90"/>
      <c r="AH13" s="303">
        <v>26</v>
      </c>
      <c r="AI13" s="56">
        <v>1</v>
      </c>
      <c r="AJ13" s="56"/>
      <c r="AK13" s="56">
        <v>3</v>
      </c>
      <c r="AL13" s="56">
        <v>22</v>
      </c>
      <c r="AM13" s="56"/>
      <c r="AN13" s="56"/>
      <c r="AO13" s="56"/>
      <c r="AP13" s="56"/>
      <c r="AQ13" s="56"/>
      <c r="AR13" s="56"/>
      <c r="AS13" s="56"/>
      <c r="AT13" s="60"/>
    </row>
    <row r="14" spans="1:46">
      <c r="A14" s="415"/>
      <c r="B14" s="390"/>
      <c r="C14" s="76" t="s">
        <v>89</v>
      </c>
      <c r="D14" s="71"/>
      <c r="E14" s="160"/>
      <c r="F14" s="158"/>
      <c r="G14" s="158"/>
      <c r="H14" s="89"/>
      <c r="I14" s="165">
        <v>1333440</v>
      </c>
      <c r="J14" s="167">
        <v>74940</v>
      </c>
      <c r="K14" s="167"/>
      <c r="L14" s="167">
        <v>43370</v>
      </c>
      <c r="M14" s="167">
        <v>233240</v>
      </c>
      <c r="N14" s="104"/>
      <c r="O14" s="109"/>
      <c r="P14" s="110"/>
      <c r="Q14" s="109">
        <v>807990</v>
      </c>
      <c r="R14" s="109"/>
      <c r="S14" s="109"/>
      <c r="T14" s="109">
        <v>469300</v>
      </c>
      <c r="U14" s="109">
        <v>335000</v>
      </c>
      <c r="V14" s="51"/>
      <c r="W14" s="167">
        <v>199810</v>
      </c>
      <c r="X14" s="167"/>
      <c r="Y14" s="167"/>
      <c r="Z14" s="167">
        <v>1770000</v>
      </c>
      <c r="AA14" s="167"/>
      <c r="AB14" s="167"/>
      <c r="AC14" s="167"/>
      <c r="AD14" s="61"/>
      <c r="AE14" s="160"/>
      <c r="AF14" s="158"/>
      <c r="AG14" s="92"/>
      <c r="AH14" s="304">
        <v>963040</v>
      </c>
      <c r="AI14" s="57">
        <v>59720</v>
      </c>
      <c r="AJ14" s="57"/>
      <c r="AK14" s="57">
        <v>74430</v>
      </c>
      <c r="AL14" s="57">
        <v>153920</v>
      </c>
      <c r="AM14" s="57"/>
      <c r="AN14" s="57"/>
      <c r="AO14" s="57"/>
      <c r="AP14" s="57"/>
      <c r="AQ14" s="57"/>
      <c r="AR14" s="57"/>
      <c r="AS14" s="57"/>
      <c r="AT14" s="61"/>
    </row>
    <row r="15" spans="1:46">
      <c r="A15" s="417">
        <v>42922</v>
      </c>
      <c r="B15" s="389" t="s">
        <v>125</v>
      </c>
      <c r="C15" s="75" t="s">
        <v>88</v>
      </c>
      <c r="D15" s="70"/>
      <c r="E15" s="163"/>
      <c r="F15" s="171"/>
      <c r="G15" s="171"/>
      <c r="H15" s="90"/>
      <c r="I15" s="163">
        <v>30</v>
      </c>
      <c r="J15" s="171"/>
      <c r="K15" s="171"/>
      <c r="L15" s="171">
        <v>2</v>
      </c>
      <c r="M15" s="171">
        <v>29</v>
      </c>
      <c r="N15" s="171"/>
      <c r="O15" s="171"/>
      <c r="P15" s="171"/>
      <c r="Q15" s="171">
        <v>32</v>
      </c>
      <c r="R15" s="171"/>
      <c r="S15" s="171"/>
      <c r="T15" s="171">
        <v>9</v>
      </c>
      <c r="U15" s="171">
        <v>34</v>
      </c>
      <c r="V15" s="50"/>
      <c r="W15" s="171">
        <v>2</v>
      </c>
      <c r="X15" s="171"/>
      <c r="Y15" s="171"/>
      <c r="Z15" s="171">
        <v>18</v>
      </c>
      <c r="AA15" s="171"/>
      <c r="AB15" s="171"/>
      <c r="AC15" s="171"/>
      <c r="AD15" s="60"/>
      <c r="AE15" s="163"/>
      <c r="AF15" s="171"/>
      <c r="AG15" s="90"/>
      <c r="AH15" s="303">
        <v>37</v>
      </c>
      <c r="AI15" s="56"/>
      <c r="AJ15" s="56"/>
      <c r="AK15" s="56">
        <v>2</v>
      </c>
      <c r="AL15" s="56">
        <v>33</v>
      </c>
      <c r="AM15" s="56"/>
      <c r="AN15" s="56"/>
      <c r="AO15" s="56"/>
      <c r="AP15" s="56"/>
      <c r="AQ15" s="56"/>
      <c r="AR15" s="56"/>
      <c r="AS15" s="56"/>
      <c r="AT15" s="60"/>
    </row>
    <row r="16" spans="1:46">
      <c r="A16" s="415"/>
      <c r="B16" s="390"/>
      <c r="C16" s="76" t="s">
        <v>89</v>
      </c>
      <c r="D16" s="71"/>
      <c r="E16" s="160"/>
      <c r="F16" s="158"/>
      <c r="G16" s="158"/>
      <c r="H16" s="89"/>
      <c r="I16" s="165">
        <v>1111200</v>
      </c>
      <c r="J16" s="167"/>
      <c r="K16" s="167"/>
      <c r="L16" s="167">
        <v>52810</v>
      </c>
      <c r="M16" s="167">
        <v>198940</v>
      </c>
      <c r="N16" s="113"/>
      <c r="O16" s="113"/>
      <c r="P16" s="113"/>
      <c r="Q16" s="104">
        <v>1124160</v>
      </c>
      <c r="R16" s="109"/>
      <c r="S16" s="109"/>
      <c r="T16" s="109">
        <v>833160</v>
      </c>
      <c r="U16" s="109">
        <v>455600</v>
      </c>
      <c r="V16" s="51"/>
      <c r="W16" s="167">
        <v>55000</v>
      </c>
      <c r="X16" s="167"/>
      <c r="Y16" s="167"/>
      <c r="Z16" s="167">
        <v>2130000</v>
      </c>
      <c r="AA16" s="167"/>
      <c r="AB16" s="167"/>
      <c r="AC16" s="167"/>
      <c r="AD16" s="61"/>
      <c r="AE16" s="160"/>
      <c r="AF16" s="158"/>
      <c r="AG16" s="92"/>
      <c r="AH16" s="304">
        <v>1370480</v>
      </c>
      <c r="AI16" s="57"/>
      <c r="AJ16" s="57"/>
      <c r="AK16" s="57">
        <v>46500</v>
      </c>
      <c r="AL16" s="57">
        <v>226380</v>
      </c>
      <c r="AM16" s="57"/>
      <c r="AN16" s="57"/>
      <c r="AO16" s="57"/>
      <c r="AP16" s="57"/>
      <c r="AQ16" s="57"/>
      <c r="AR16" s="57"/>
      <c r="AS16" s="57"/>
      <c r="AT16" s="61"/>
    </row>
    <row r="17" spans="1:46">
      <c r="A17" s="417">
        <v>42923</v>
      </c>
      <c r="B17" s="389" t="s">
        <v>126</v>
      </c>
      <c r="C17" s="75" t="s">
        <v>88</v>
      </c>
      <c r="D17" s="70"/>
      <c r="E17" s="163"/>
      <c r="F17" s="171"/>
      <c r="G17" s="171"/>
      <c r="H17" s="90"/>
      <c r="I17" s="163">
        <v>43</v>
      </c>
      <c r="J17" s="171">
        <v>2</v>
      </c>
      <c r="K17" s="171"/>
      <c r="L17" s="171">
        <v>4</v>
      </c>
      <c r="M17" s="171">
        <v>41</v>
      </c>
      <c r="N17" s="171"/>
      <c r="O17" s="171"/>
      <c r="P17" s="171"/>
      <c r="Q17" s="171">
        <v>28</v>
      </c>
      <c r="R17" s="171"/>
      <c r="S17" s="171"/>
      <c r="T17" s="171">
        <v>10</v>
      </c>
      <c r="U17" s="171">
        <v>27</v>
      </c>
      <c r="V17" s="50"/>
      <c r="W17" s="171">
        <v>4</v>
      </c>
      <c r="X17" s="171">
        <v>2</v>
      </c>
      <c r="Y17" s="171"/>
      <c r="Z17" s="171">
        <v>20</v>
      </c>
      <c r="AA17" s="171"/>
      <c r="AB17" s="171"/>
      <c r="AC17" s="171"/>
      <c r="AD17" s="60"/>
      <c r="AE17" s="163"/>
      <c r="AF17" s="171"/>
      <c r="AG17" s="90"/>
      <c r="AH17" s="303">
        <v>25</v>
      </c>
      <c r="AI17" s="56">
        <v>1</v>
      </c>
      <c r="AJ17" s="56"/>
      <c r="AK17" s="56">
        <v>2</v>
      </c>
      <c r="AL17" s="56">
        <v>15</v>
      </c>
      <c r="AM17" s="56"/>
      <c r="AN17" s="56"/>
      <c r="AO17" s="56"/>
      <c r="AP17" s="56"/>
      <c r="AQ17" s="56"/>
      <c r="AR17" s="56"/>
      <c r="AS17" s="56"/>
      <c r="AT17" s="60"/>
    </row>
    <row r="18" spans="1:46">
      <c r="A18" s="415"/>
      <c r="B18" s="390"/>
      <c r="C18" s="76" t="s">
        <v>89</v>
      </c>
      <c r="D18" s="71"/>
      <c r="E18" s="160"/>
      <c r="F18" s="158"/>
      <c r="G18" s="158"/>
      <c r="H18" s="89"/>
      <c r="I18" s="165">
        <v>1592720</v>
      </c>
      <c r="J18" s="167">
        <v>78880</v>
      </c>
      <c r="K18" s="167"/>
      <c r="L18" s="167">
        <v>98430</v>
      </c>
      <c r="M18" s="167">
        <v>287260</v>
      </c>
      <c r="N18" s="104"/>
      <c r="O18" s="110"/>
      <c r="P18" s="104"/>
      <c r="Q18" s="109">
        <v>983640</v>
      </c>
      <c r="R18" s="109"/>
      <c r="S18" s="109"/>
      <c r="T18" s="109">
        <v>897020</v>
      </c>
      <c r="U18" s="109">
        <v>361800</v>
      </c>
      <c r="V18" s="51"/>
      <c r="W18" s="167">
        <v>110000</v>
      </c>
      <c r="X18" s="167">
        <v>280000</v>
      </c>
      <c r="Y18" s="167"/>
      <c r="Z18" s="167">
        <v>2270000</v>
      </c>
      <c r="AA18" s="167"/>
      <c r="AB18" s="167"/>
      <c r="AC18" s="167"/>
      <c r="AD18" s="61"/>
      <c r="AE18" s="160"/>
      <c r="AF18" s="158"/>
      <c r="AG18" s="92"/>
      <c r="AH18" s="304">
        <v>926000</v>
      </c>
      <c r="AI18" s="57">
        <v>59720</v>
      </c>
      <c r="AJ18" s="57"/>
      <c r="AK18" s="57">
        <v>40500</v>
      </c>
      <c r="AL18" s="57">
        <v>102900</v>
      </c>
      <c r="AM18" s="57"/>
      <c r="AN18" s="57"/>
      <c r="AO18" s="57"/>
      <c r="AP18" s="57"/>
      <c r="AQ18" s="57"/>
      <c r="AR18" s="57"/>
      <c r="AS18" s="57"/>
      <c r="AT18" s="61"/>
    </row>
    <row r="19" spans="1:46">
      <c r="A19" s="417">
        <v>42924</v>
      </c>
      <c r="B19" s="389" t="s">
        <v>121</v>
      </c>
      <c r="C19" s="75" t="s">
        <v>88</v>
      </c>
      <c r="D19" s="70"/>
      <c r="E19" s="163"/>
      <c r="F19" s="171"/>
      <c r="G19" s="171"/>
      <c r="H19" s="90"/>
      <c r="I19" s="163"/>
      <c r="J19" s="171">
        <v>1</v>
      </c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50"/>
      <c r="W19" s="171"/>
      <c r="X19" s="171"/>
      <c r="Y19" s="171"/>
      <c r="Z19" s="171"/>
      <c r="AA19" s="171"/>
      <c r="AB19" s="171"/>
      <c r="AC19" s="171"/>
      <c r="AD19" s="60"/>
      <c r="AE19" s="163"/>
      <c r="AF19" s="171"/>
      <c r="AG19" s="90"/>
      <c r="AH19" s="305">
        <v>6</v>
      </c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60"/>
    </row>
    <row r="20" spans="1:46">
      <c r="A20" s="415"/>
      <c r="B20" s="390"/>
      <c r="C20" s="76" t="s">
        <v>89</v>
      </c>
      <c r="D20" s="71"/>
      <c r="E20" s="160"/>
      <c r="F20" s="158"/>
      <c r="G20" s="158"/>
      <c r="H20" s="89"/>
      <c r="I20" s="165"/>
      <c r="J20" s="128">
        <v>59730</v>
      </c>
      <c r="K20" s="167"/>
      <c r="L20" s="167"/>
      <c r="M20" s="167"/>
      <c r="N20" s="104"/>
      <c r="O20" s="115"/>
      <c r="P20" s="110"/>
      <c r="Q20" s="109"/>
      <c r="R20" s="114"/>
      <c r="S20" s="110"/>
      <c r="T20" s="110"/>
      <c r="U20" s="109"/>
      <c r="V20" s="51"/>
      <c r="W20" s="167"/>
      <c r="X20" s="167"/>
      <c r="Y20" s="167"/>
      <c r="Z20" s="167"/>
      <c r="AA20" s="167"/>
      <c r="AB20" s="167"/>
      <c r="AC20" s="167"/>
      <c r="AD20" s="61"/>
      <c r="AE20" s="160"/>
      <c r="AF20" s="158"/>
      <c r="AG20" s="92"/>
      <c r="AH20" s="306">
        <v>222240</v>
      </c>
      <c r="AI20" s="307"/>
      <c r="AJ20" s="59"/>
      <c r="AK20" s="59"/>
      <c r="AL20" s="308"/>
      <c r="AM20" s="59"/>
      <c r="AN20" s="59"/>
      <c r="AO20" s="59"/>
      <c r="AP20" s="59"/>
      <c r="AQ20" s="59"/>
      <c r="AR20" s="59"/>
      <c r="AS20" s="59"/>
      <c r="AT20" s="61"/>
    </row>
    <row r="21" spans="1:46">
      <c r="A21" s="417">
        <v>42926</v>
      </c>
      <c r="B21" s="389" t="s">
        <v>122</v>
      </c>
      <c r="C21" s="75" t="s">
        <v>88</v>
      </c>
      <c r="D21" s="70"/>
      <c r="E21" s="163"/>
      <c r="F21" s="171"/>
      <c r="G21" s="171"/>
      <c r="H21" s="90"/>
      <c r="I21" s="163">
        <v>37</v>
      </c>
      <c r="J21" s="171">
        <v>3</v>
      </c>
      <c r="K21" s="171"/>
      <c r="L21" s="171">
        <v>2</v>
      </c>
      <c r="M21" s="171">
        <v>38</v>
      </c>
      <c r="N21" s="171"/>
      <c r="O21" s="162"/>
      <c r="P21" s="171"/>
      <c r="Q21" s="171">
        <v>20</v>
      </c>
      <c r="R21" s="162"/>
      <c r="S21" s="171"/>
      <c r="T21" s="171">
        <v>5</v>
      </c>
      <c r="U21" s="171">
        <v>19</v>
      </c>
      <c r="V21" s="50"/>
      <c r="W21" s="171"/>
      <c r="X21" s="171">
        <v>1</v>
      </c>
      <c r="Y21" s="171"/>
      <c r="Z21" s="171">
        <v>15</v>
      </c>
      <c r="AA21" s="171"/>
      <c r="AB21" s="171"/>
      <c r="AC21" s="171"/>
      <c r="AD21" s="60"/>
      <c r="AE21" s="163"/>
      <c r="AF21" s="171"/>
      <c r="AG21" s="90"/>
      <c r="AH21" s="309">
        <v>32</v>
      </c>
      <c r="AI21" s="58">
        <v>1</v>
      </c>
      <c r="AJ21" s="58"/>
      <c r="AK21" s="58">
        <v>1</v>
      </c>
      <c r="AL21" s="58">
        <v>26</v>
      </c>
      <c r="AM21" s="58"/>
      <c r="AN21" s="58"/>
      <c r="AO21" s="58"/>
      <c r="AP21" s="58"/>
      <c r="AQ21" s="58"/>
      <c r="AR21" s="58"/>
      <c r="AS21" s="58"/>
      <c r="AT21" s="60"/>
    </row>
    <row r="22" spans="1:46">
      <c r="A22" s="415"/>
      <c r="B22" s="390"/>
      <c r="C22" s="76" t="s">
        <v>89</v>
      </c>
      <c r="D22" s="71"/>
      <c r="E22" s="160"/>
      <c r="F22" s="158"/>
      <c r="G22" s="158"/>
      <c r="H22" s="89"/>
      <c r="I22" s="165">
        <v>1370480</v>
      </c>
      <c r="J22" s="167">
        <v>165740</v>
      </c>
      <c r="K22" s="167"/>
      <c r="L22" s="167">
        <v>48930</v>
      </c>
      <c r="M22" s="167">
        <v>266680</v>
      </c>
      <c r="N22" s="113"/>
      <c r="O22" s="113"/>
      <c r="P22" s="113"/>
      <c r="Q22" s="110">
        <v>702600</v>
      </c>
      <c r="R22" s="110"/>
      <c r="S22" s="110"/>
      <c r="T22" s="104">
        <v>619300</v>
      </c>
      <c r="U22" s="109">
        <v>254600</v>
      </c>
      <c r="V22" s="51"/>
      <c r="W22" s="167"/>
      <c r="X22" s="167">
        <v>140000</v>
      </c>
      <c r="Y22" s="167"/>
      <c r="Z22" s="167">
        <v>1740000</v>
      </c>
      <c r="AA22" s="167"/>
      <c r="AB22" s="167"/>
      <c r="AC22" s="167"/>
      <c r="AD22" s="61"/>
      <c r="AE22" s="160"/>
      <c r="AF22" s="158"/>
      <c r="AG22" s="92"/>
      <c r="AH22" s="306">
        <v>1185280</v>
      </c>
      <c r="AI22" s="307">
        <v>59720</v>
      </c>
      <c r="AJ22" s="59"/>
      <c r="AK22" s="59">
        <v>27000</v>
      </c>
      <c r="AL22" s="308">
        <v>181360</v>
      </c>
      <c r="AM22" s="59"/>
      <c r="AN22" s="59"/>
      <c r="AO22" s="59"/>
      <c r="AP22" s="59"/>
      <c r="AQ22" s="59"/>
      <c r="AR22" s="59"/>
      <c r="AS22" s="59"/>
      <c r="AT22" s="61"/>
    </row>
    <row r="23" spans="1:46">
      <c r="A23" s="417">
        <v>42927</v>
      </c>
      <c r="B23" s="389" t="s">
        <v>123</v>
      </c>
      <c r="C23" s="75" t="s">
        <v>88</v>
      </c>
      <c r="D23" s="70"/>
      <c r="E23" s="163"/>
      <c r="F23" s="171"/>
      <c r="G23" s="171"/>
      <c r="H23" s="90"/>
      <c r="I23" s="163">
        <v>33</v>
      </c>
      <c r="J23" s="171"/>
      <c r="K23" s="171"/>
      <c r="L23" s="171"/>
      <c r="M23" s="171">
        <v>30</v>
      </c>
      <c r="N23" s="171"/>
      <c r="O23" s="171"/>
      <c r="P23" s="171"/>
      <c r="Q23" s="171">
        <v>23</v>
      </c>
      <c r="R23" s="171"/>
      <c r="S23" s="171"/>
      <c r="T23" s="171">
        <v>3</v>
      </c>
      <c r="U23" s="171">
        <v>22</v>
      </c>
      <c r="V23" s="50"/>
      <c r="W23" s="171"/>
      <c r="X23" s="171">
        <v>1</v>
      </c>
      <c r="Y23" s="171"/>
      <c r="Z23" s="171">
        <v>15</v>
      </c>
      <c r="AA23" s="171"/>
      <c r="AB23" s="171"/>
      <c r="AC23" s="171">
        <v>5</v>
      </c>
      <c r="AD23" s="60"/>
      <c r="AE23" s="163"/>
      <c r="AF23" s="171"/>
      <c r="AG23" s="90"/>
      <c r="AH23" s="309">
        <v>23</v>
      </c>
      <c r="AI23" s="58">
        <v>1</v>
      </c>
      <c r="AJ23" s="58"/>
      <c r="AK23" s="58">
        <v>1</v>
      </c>
      <c r="AL23" s="58">
        <v>16</v>
      </c>
      <c r="AM23" s="58"/>
      <c r="AN23" s="58"/>
      <c r="AO23" s="58"/>
      <c r="AP23" s="58"/>
      <c r="AQ23" s="58"/>
      <c r="AR23" s="58"/>
      <c r="AS23" s="58"/>
      <c r="AT23" s="60"/>
    </row>
    <row r="24" spans="1:46">
      <c r="A24" s="415"/>
      <c r="B24" s="390"/>
      <c r="C24" s="76" t="s">
        <v>89</v>
      </c>
      <c r="D24" s="71"/>
      <c r="E24" s="160"/>
      <c r="F24" s="158"/>
      <c r="G24" s="158"/>
      <c r="H24" s="89"/>
      <c r="I24" s="165">
        <v>1222320</v>
      </c>
      <c r="J24" s="167"/>
      <c r="K24" s="167"/>
      <c r="L24" s="167"/>
      <c r="M24" s="167">
        <v>208800</v>
      </c>
      <c r="N24" s="104"/>
      <c r="O24" s="110"/>
      <c r="P24" s="110"/>
      <c r="Q24" s="110">
        <v>807990</v>
      </c>
      <c r="R24" s="110"/>
      <c r="S24" s="110"/>
      <c r="T24" s="110">
        <v>363860</v>
      </c>
      <c r="U24" s="109">
        <v>294800</v>
      </c>
      <c r="V24" s="51"/>
      <c r="W24" s="167"/>
      <c r="X24" s="167">
        <v>140000</v>
      </c>
      <c r="Y24" s="167"/>
      <c r="Z24" s="167">
        <v>1680000</v>
      </c>
      <c r="AA24" s="167"/>
      <c r="AB24" s="167"/>
      <c r="AC24" s="167">
        <v>190090</v>
      </c>
      <c r="AD24" s="61"/>
      <c r="AE24" s="160"/>
      <c r="AF24" s="158"/>
      <c r="AG24" s="92"/>
      <c r="AH24" s="312">
        <v>851920</v>
      </c>
      <c r="AI24" s="308">
        <v>16500</v>
      </c>
      <c r="AJ24" s="59"/>
      <c r="AK24" s="307">
        <v>27000</v>
      </c>
      <c r="AL24" s="307">
        <v>109760</v>
      </c>
      <c r="AM24" s="59"/>
      <c r="AN24" s="59"/>
      <c r="AO24" s="59"/>
      <c r="AP24" s="59"/>
      <c r="AQ24" s="59"/>
      <c r="AR24" s="59"/>
      <c r="AS24" s="59"/>
      <c r="AT24" s="61"/>
    </row>
    <row r="25" spans="1:46">
      <c r="A25" s="417">
        <v>42928</v>
      </c>
      <c r="B25" s="389" t="s">
        <v>124</v>
      </c>
      <c r="C25" s="75" t="s">
        <v>88</v>
      </c>
      <c r="D25" s="70"/>
      <c r="E25" s="163"/>
      <c r="F25" s="171"/>
      <c r="G25" s="171"/>
      <c r="H25" s="90"/>
      <c r="I25" s="163">
        <v>28</v>
      </c>
      <c r="J25" s="171">
        <v>3</v>
      </c>
      <c r="K25" s="171"/>
      <c r="L25" s="171">
        <v>2</v>
      </c>
      <c r="M25" s="171">
        <v>31</v>
      </c>
      <c r="N25" s="171"/>
      <c r="O25" s="171"/>
      <c r="P25" s="171"/>
      <c r="Q25" s="171">
        <v>21</v>
      </c>
      <c r="R25" s="171"/>
      <c r="S25" s="171"/>
      <c r="T25" s="171">
        <v>3</v>
      </c>
      <c r="U25" s="171">
        <v>16</v>
      </c>
      <c r="V25" s="50"/>
      <c r="W25" s="171">
        <v>2</v>
      </c>
      <c r="X25" s="171">
        <v>1</v>
      </c>
      <c r="Y25" s="171"/>
      <c r="Z25" s="171">
        <v>11</v>
      </c>
      <c r="AA25" s="171"/>
      <c r="AB25" s="171"/>
      <c r="AC25" s="171"/>
      <c r="AD25" s="60"/>
      <c r="AE25" s="163"/>
      <c r="AF25" s="171"/>
      <c r="AG25" s="90"/>
      <c r="AH25" s="309">
        <v>34</v>
      </c>
      <c r="AI25" s="58">
        <v>1</v>
      </c>
      <c r="AJ25" s="58"/>
      <c r="AK25" s="58">
        <v>2</v>
      </c>
      <c r="AL25" s="58">
        <v>29</v>
      </c>
      <c r="AM25" s="58"/>
      <c r="AN25" s="58"/>
      <c r="AO25" s="58"/>
      <c r="AP25" s="58"/>
      <c r="AQ25" s="58"/>
      <c r="AR25" s="58"/>
      <c r="AS25" s="58"/>
      <c r="AT25" s="60"/>
    </row>
    <row r="26" spans="1:46">
      <c r="A26" s="415"/>
      <c r="B26" s="390"/>
      <c r="C26" s="76" t="s">
        <v>89</v>
      </c>
      <c r="D26" s="71"/>
      <c r="E26" s="160"/>
      <c r="F26" s="158"/>
      <c r="G26" s="158"/>
      <c r="H26" s="89"/>
      <c r="I26" s="165">
        <v>1037120</v>
      </c>
      <c r="J26" s="167">
        <v>209600</v>
      </c>
      <c r="K26" s="167"/>
      <c r="L26" s="167">
        <v>54310</v>
      </c>
      <c r="M26" s="167">
        <v>215660</v>
      </c>
      <c r="N26" s="104"/>
      <c r="O26" s="110"/>
      <c r="P26" s="104"/>
      <c r="Q26" s="117">
        <v>737730</v>
      </c>
      <c r="R26" s="109"/>
      <c r="S26" s="109"/>
      <c r="T26" s="109">
        <v>191580</v>
      </c>
      <c r="U26" s="109">
        <v>214400</v>
      </c>
      <c r="V26" s="51"/>
      <c r="W26" s="167">
        <v>69620</v>
      </c>
      <c r="X26" s="167">
        <v>140000</v>
      </c>
      <c r="Y26" s="167"/>
      <c r="Z26" s="167">
        <v>1220000</v>
      </c>
      <c r="AA26" s="167"/>
      <c r="AB26" s="167"/>
      <c r="AC26" s="167"/>
      <c r="AD26" s="61"/>
      <c r="AE26" s="160"/>
      <c r="AF26" s="158"/>
      <c r="AG26" s="92"/>
      <c r="AH26" s="306">
        <v>1259360</v>
      </c>
      <c r="AI26" s="307">
        <v>59720</v>
      </c>
      <c r="AJ26" s="59"/>
      <c r="AK26" s="307">
        <v>51000</v>
      </c>
      <c r="AL26" s="308">
        <v>204940</v>
      </c>
      <c r="AM26" s="59"/>
      <c r="AN26" s="59"/>
      <c r="AO26" s="59"/>
      <c r="AP26" s="59"/>
      <c r="AQ26" s="59"/>
      <c r="AR26" s="59"/>
      <c r="AS26" s="59"/>
      <c r="AT26" s="61"/>
    </row>
    <row r="27" spans="1:46">
      <c r="A27" s="417">
        <v>42929</v>
      </c>
      <c r="B27" s="389" t="s">
        <v>125</v>
      </c>
      <c r="C27" s="75" t="s">
        <v>88</v>
      </c>
      <c r="D27" s="70"/>
      <c r="E27" s="163"/>
      <c r="F27" s="171"/>
      <c r="G27" s="171"/>
      <c r="H27" s="90"/>
      <c r="I27" s="163">
        <v>39</v>
      </c>
      <c r="J27" s="171">
        <v>1</v>
      </c>
      <c r="K27" s="171"/>
      <c r="L27" s="171"/>
      <c r="M27" s="171">
        <v>39</v>
      </c>
      <c r="N27" s="171"/>
      <c r="O27" s="171"/>
      <c r="P27" s="171"/>
      <c r="Q27" s="162">
        <v>30</v>
      </c>
      <c r="R27" s="171"/>
      <c r="S27" s="171"/>
      <c r="T27" s="171">
        <v>5</v>
      </c>
      <c r="U27" s="171">
        <v>26</v>
      </c>
      <c r="V27" s="50"/>
      <c r="W27" s="171"/>
      <c r="X27" s="171">
        <v>1</v>
      </c>
      <c r="Y27" s="171"/>
      <c r="Z27" s="171">
        <v>13</v>
      </c>
      <c r="AA27" s="171"/>
      <c r="AB27" s="171"/>
      <c r="AC27" s="171"/>
      <c r="AD27" s="60"/>
      <c r="AE27" s="163"/>
      <c r="AF27" s="171"/>
      <c r="AG27" s="90"/>
      <c r="AH27" s="309">
        <v>21</v>
      </c>
      <c r="AI27" s="58"/>
      <c r="AJ27" s="58"/>
      <c r="AK27" s="58">
        <v>1</v>
      </c>
      <c r="AL27" s="58">
        <v>18</v>
      </c>
      <c r="AM27" s="58"/>
      <c r="AN27" s="58"/>
      <c r="AO27" s="58"/>
      <c r="AP27" s="58"/>
      <c r="AQ27" s="58"/>
      <c r="AR27" s="58"/>
      <c r="AS27" s="58"/>
      <c r="AT27" s="60"/>
    </row>
    <row r="28" spans="1:46">
      <c r="A28" s="415"/>
      <c r="B28" s="390"/>
      <c r="C28" s="76" t="s">
        <v>89</v>
      </c>
      <c r="D28" s="71"/>
      <c r="E28" s="160"/>
      <c r="F28" s="158"/>
      <c r="G28" s="158"/>
      <c r="H28" s="89"/>
      <c r="I28" s="165">
        <v>1444560</v>
      </c>
      <c r="J28" s="167">
        <v>39440</v>
      </c>
      <c r="K28" s="167"/>
      <c r="L28" s="167"/>
      <c r="M28" s="167">
        <v>267540</v>
      </c>
      <c r="N28" s="104"/>
      <c r="O28" s="110"/>
      <c r="P28" s="110"/>
      <c r="Q28" s="110">
        <v>1053900</v>
      </c>
      <c r="R28" s="104"/>
      <c r="S28" s="110"/>
      <c r="T28" s="110">
        <v>405440</v>
      </c>
      <c r="U28" s="109">
        <v>348400</v>
      </c>
      <c r="V28" s="51"/>
      <c r="W28" s="167"/>
      <c r="X28" s="167">
        <v>140000</v>
      </c>
      <c r="Y28" s="167"/>
      <c r="Z28" s="167">
        <v>1330000</v>
      </c>
      <c r="AA28" s="167"/>
      <c r="AB28" s="167"/>
      <c r="AC28" s="167"/>
      <c r="AD28" s="61"/>
      <c r="AE28" s="160"/>
      <c r="AF28" s="158"/>
      <c r="AG28" s="92"/>
      <c r="AH28" s="306">
        <v>777840</v>
      </c>
      <c r="AI28" s="307"/>
      <c r="AJ28" s="59"/>
      <c r="AK28" s="308">
        <v>24000</v>
      </c>
      <c r="AL28" s="308">
        <v>126480</v>
      </c>
      <c r="AM28" s="59"/>
      <c r="AN28" s="59"/>
      <c r="AO28" s="59"/>
      <c r="AP28" s="59"/>
      <c r="AQ28" s="59"/>
      <c r="AR28" s="59"/>
      <c r="AS28" s="59"/>
      <c r="AT28" s="61"/>
    </row>
    <row r="29" spans="1:46">
      <c r="A29" s="417">
        <v>42930</v>
      </c>
      <c r="B29" s="389" t="s">
        <v>126</v>
      </c>
      <c r="C29" s="75" t="s">
        <v>88</v>
      </c>
      <c r="D29" s="70"/>
      <c r="E29" s="163"/>
      <c r="F29" s="171"/>
      <c r="G29" s="171"/>
      <c r="H29" s="90"/>
      <c r="I29" s="163">
        <v>24</v>
      </c>
      <c r="J29" s="171"/>
      <c r="K29" s="171"/>
      <c r="L29" s="171">
        <v>1</v>
      </c>
      <c r="M29" s="171">
        <v>23</v>
      </c>
      <c r="N29" s="171"/>
      <c r="O29" s="171"/>
      <c r="P29" s="171"/>
      <c r="Q29" s="171">
        <v>19</v>
      </c>
      <c r="R29" s="171"/>
      <c r="S29" s="171"/>
      <c r="T29" s="171">
        <v>6</v>
      </c>
      <c r="U29" s="171">
        <v>19</v>
      </c>
      <c r="V29" s="50"/>
      <c r="W29" s="171"/>
      <c r="X29" s="171"/>
      <c r="Y29" s="171"/>
      <c r="Z29" s="171">
        <v>8</v>
      </c>
      <c r="AA29" s="171"/>
      <c r="AB29" s="171"/>
      <c r="AC29" s="171"/>
      <c r="AD29" s="60"/>
      <c r="AE29" s="163"/>
      <c r="AF29" s="171"/>
      <c r="AG29" s="90"/>
      <c r="AH29" s="309">
        <v>25</v>
      </c>
      <c r="AI29" s="58"/>
      <c r="AJ29" s="58"/>
      <c r="AK29" s="58">
        <v>2</v>
      </c>
      <c r="AL29" s="58">
        <v>19</v>
      </c>
      <c r="AM29" s="58"/>
      <c r="AN29" s="58"/>
      <c r="AO29" s="58"/>
      <c r="AP29" s="58"/>
      <c r="AQ29" s="58"/>
      <c r="AR29" s="58"/>
      <c r="AS29" s="58"/>
      <c r="AT29" s="60"/>
    </row>
    <row r="30" spans="1:46">
      <c r="A30" s="415"/>
      <c r="B30" s="390"/>
      <c r="C30" s="76" t="s">
        <v>89</v>
      </c>
      <c r="D30" s="71"/>
      <c r="E30" s="160"/>
      <c r="F30" s="158"/>
      <c r="G30" s="158"/>
      <c r="H30" s="89"/>
      <c r="I30" s="165">
        <v>888960</v>
      </c>
      <c r="J30" s="167"/>
      <c r="K30" s="167"/>
      <c r="L30" s="167">
        <v>16500</v>
      </c>
      <c r="M30" s="167">
        <v>157780</v>
      </c>
      <c r="N30" s="104"/>
      <c r="O30" s="109"/>
      <c r="P30" s="109"/>
      <c r="Q30" s="110">
        <v>667470</v>
      </c>
      <c r="R30" s="110"/>
      <c r="S30" s="110"/>
      <c r="T30" s="104">
        <v>555440</v>
      </c>
      <c r="U30" s="109">
        <v>254600</v>
      </c>
      <c r="V30" s="51"/>
      <c r="W30" s="167"/>
      <c r="X30" s="167"/>
      <c r="Y30" s="167"/>
      <c r="Z30" s="167">
        <v>890000</v>
      </c>
      <c r="AA30" s="167"/>
      <c r="AB30" s="167"/>
      <c r="AC30" s="167"/>
      <c r="AD30" s="61"/>
      <c r="AE30" s="160"/>
      <c r="AF30" s="158"/>
      <c r="AG30" s="92"/>
      <c r="AH30" s="306">
        <v>926000</v>
      </c>
      <c r="AI30" s="59"/>
      <c r="AJ30" s="59"/>
      <c r="AK30" s="308">
        <v>49500</v>
      </c>
      <c r="AL30" s="308">
        <v>133340</v>
      </c>
      <c r="AM30" s="59"/>
      <c r="AN30" s="59"/>
      <c r="AO30" s="59"/>
      <c r="AP30" s="59"/>
      <c r="AQ30" s="59"/>
      <c r="AR30" s="59"/>
      <c r="AS30" s="59"/>
      <c r="AT30" s="61"/>
    </row>
    <row r="31" spans="1:46">
      <c r="A31" s="417">
        <v>42931</v>
      </c>
      <c r="B31" s="389" t="s">
        <v>121</v>
      </c>
      <c r="C31" s="75" t="s">
        <v>88</v>
      </c>
      <c r="D31" s="70"/>
      <c r="E31" s="163"/>
      <c r="F31" s="171"/>
      <c r="G31" s="171"/>
      <c r="H31" s="90"/>
      <c r="I31" s="163">
        <v>1</v>
      </c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50"/>
      <c r="W31" s="171"/>
      <c r="X31" s="171"/>
      <c r="Y31" s="171"/>
      <c r="Z31" s="171"/>
      <c r="AA31" s="171"/>
      <c r="AB31" s="171"/>
      <c r="AC31" s="171"/>
      <c r="AD31" s="60"/>
      <c r="AE31" s="163"/>
      <c r="AF31" s="171"/>
      <c r="AG31" s="90"/>
      <c r="AH31" s="309">
        <v>3</v>
      </c>
      <c r="AI31" s="58">
        <v>1</v>
      </c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60"/>
    </row>
    <row r="32" spans="1:46">
      <c r="A32" s="415"/>
      <c r="B32" s="390"/>
      <c r="C32" s="76" t="s">
        <v>89</v>
      </c>
      <c r="D32" s="71"/>
      <c r="E32" s="160"/>
      <c r="F32" s="158"/>
      <c r="G32" s="158"/>
      <c r="H32" s="89"/>
      <c r="I32" s="165">
        <v>37040</v>
      </c>
      <c r="J32" s="167"/>
      <c r="K32" s="167"/>
      <c r="L32" s="167"/>
      <c r="M32" s="167"/>
      <c r="N32" s="104"/>
      <c r="O32" s="110"/>
      <c r="P32" s="110"/>
      <c r="Q32" s="110"/>
      <c r="R32" s="110"/>
      <c r="S32" s="110"/>
      <c r="T32" s="110"/>
      <c r="U32" s="116"/>
      <c r="V32" s="51"/>
      <c r="W32" s="167"/>
      <c r="X32" s="167"/>
      <c r="Y32" s="167"/>
      <c r="Z32" s="167"/>
      <c r="AA32" s="167"/>
      <c r="AB32" s="167"/>
      <c r="AC32" s="167"/>
      <c r="AD32" s="61"/>
      <c r="AE32" s="160"/>
      <c r="AF32" s="158"/>
      <c r="AG32" s="92"/>
      <c r="AH32" s="306">
        <v>111120</v>
      </c>
      <c r="AI32" s="59">
        <v>59730</v>
      </c>
      <c r="AJ32" s="59"/>
      <c r="AK32" s="307"/>
      <c r="AL32" s="308"/>
      <c r="AM32" s="59"/>
      <c r="AN32" s="59"/>
      <c r="AO32" s="59"/>
      <c r="AP32" s="59"/>
      <c r="AQ32" s="59"/>
      <c r="AR32" s="59"/>
      <c r="AS32" s="59"/>
      <c r="AT32" s="61"/>
    </row>
    <row r="33" spans="1:46">
      <c r="A33" s="417">
        <v>42933</v>
      </c>
      <c r="B33" s="389" t="s">
        <v>122</v>
      </c>
      <c r="C33" s="75" t="s">
        <v>88</v>
      </c>
      <c r="D33" s="70"/>
      <c r="E33" s="163"/>
      <c r="F33" s="171"/>
      <c r="G33" s="171"/>
      <c r="H33" s="90"/>
      <c r="I33" s="163">
        <v>36</v>
      </c>
      <c r="J33" s="171">
        <v>3</v>
      </c>
      <c r="K33" s="171"/>
      <c r="L33" s="171">
        <v>1</v>
      </c>
      <c r="M33" s="171">
        <v>35</v>
      </c>
      <c r="N33" s="171"/>
      <c r="O33" s="171"/>
      <c r="P33" s="171"/>
      <c r="Q33" s="171">
        <v>29</v>
      </c>
      <c r="R33" s="171"/>
      <c r="S33" s="171"/>
      <c r="T33" s="171">
        <v>3</v>
      </c>
      <c r="U33" s="162">
        <v>28</v>
      </c>
      <c r="V33" s="50"/>
      <c r="W33" s="171"/>
      <c r="X33" s="171"/>
      <c r="Y33" s="171"/>
      <c r="Z33" s="171">
        <v>18</v>
      </c>
      <c r="AA33" s="171">
        <v>2</v>
      </c>
      <c r="AB33" s="171"/>
      <c r="AC33" s="171"/>
      <c r="AD33" s="60"/>
      <c r="AE33" s="163"/>
      <c r="AF33" s="171"/>
      <c r="AG33" s="90"/>
      <c r="AH33" s="309">
        <v>70</v>
      </c>
      <c r="AI33" s="58">
        <v>5</v>
      </c>
      <c r="AJ33" s="58"/>
      <c r="AK33" s="58">
        <v>1</v>
      </c>
      <c r="AL33" s="58">
        <v>67</v>
      </c>
      <c r="AM33" s="58"/>
      <c r="AN33" s="58"/>
      <c r="AO33" s="58"/>
      <c r="AP33" s="58"/>
      <c r="AQ33" s="58"/>
      <c r="AR33" s="58"/>
      <c r="AS33" s="58"/>
      <c r="AT33" s="60"/>
    </row>
    <row r="34" spans="1:46">
      <c r="A34" s="415"/>
      <c r="B34" s="390"/>
      <c r="C34" s="76" t="s">
        <v>89</v>
      </c>
      <c r="D34" s="71"/>
      <c r="E34" s="160"/>
      <c r="F34" s="158"/>
      <c r="G34" s="158"/>
      <c r="H34" s="89"/>
      <c r="I34" s="165">
        <v>1333440</v>
      </c>
      <c r="J34" s="167">
        <v>179160</v>
      </c>
      <c r="K34" s="167"/>
      <c r="L34" s="167">
        <v>25500</v>
      </c>
      <c r="M34" s="167">
        <v>246100</v>
      </c>
      <c r="N34" s="104"/>
      <c r="O34" s="110"/>
      <c r="P34" s="104"/>
      <c r="Q34" s="110">
        <v>1018770</v>
      </c>
      <c r="R34" s="110"/>
      <c r="S34" s="104"/>
      <c r="T34" s="109">
        <v>277720</v>
      </c>
      <c r="U34" s="109">
        <v>375200</v>
      </c>
      <c r="V34" s="51"/>
      <c r="W34" s="167"/>
      <c r="X34" s="167"/>
      <c r="Y34" s="167"/>
      <c r="Z34" s="167">
        <v>2160000</v>
      </c>
      <c r="AA34" s="167">
        <v>140000</v>
      </c>
      <c r="AB34" s="167"/>
      <c r="AC34" s="167"/>
      <c r="AD34" s="61"/>
      <c r="AE34" s="160"/>
      <c r="AF34" s="158"/>
      <c r="AG34" s="92"/>
      <c r="AH34" s="306">
        <v>2592800</v>
      </c>
      <c r="AI34" s="307">
        <v>278320</v>
      </c>
      <c r="AJ34" s="59"/>
      <c r="AK34" s="307">
        <v>24000</v>
      </c>
      <c r="AL34" s="308">
        <v>471620</v>
      </c>
      <c r="AM34" s="59"/>
      <c r="AN34" s="59"/>
      <c r="AO34" s="59"/>
      <c r="AP34" s="59"/>
      <c r="AQ34" s="59"/>
      <c r="AR34" s="59"/>
      <c r="AS34" s="59"/>
      <c r="AT34" s="61"/>
    </row>
    <row r="35" spans="1:46">
      <c r="A35" s="417">
        <v>42934</v>
      </c>
      <c r="B35" s="389" t="s">
        <v>123</v>
      </c>
      <c r="C35" s="75" t="s">
        <v>88</v>
      </c>
      <c r="D35" s="70"/>
      <c r="E35" s="163"/>
      <c r="F35" s="171"/>
      <c r="G35" s="171"/>
      <c r="H35" s="90"/>
      <c r="I35" s="163">
        <v>35</v>
      </c>
      <c r="J35" s="171">
        <v>5</v>
      </c>
      <c r="K35" s="171"/>
      <c r="L35" s="171"/>
      <c r="M35" s="171">
        <v>37</v>
      </c>
      <c r="N35" s="171"/>
      <c r="O35" s="171"/>
      <c r="P35" s="171"/>
      <c r="Q35" s="171">
        <v>25</v>
      </c>
      <c r="R35" s="171"/>
      <c r="S35" s="171"/>
      <c r="T35" s="171">
        <v>2</v>
      </c>
      <c r="U35" s="171">
        <v>23</v>
      </c>
      <c r="V35" s="50"/>
      <c r="W35" s="171">
        <v>3</v>
      </c>
      <c r="X35" s="171"/>
      <c r="Y35" s="171"/>
      <c r="Z35" s="171">
        <v>24</v>
      </c>
      <c r="AA35" s="171"/>
      <c r="AB35" s="171"/>
      <c r="AC35" s="171">
        <v>4</v>
      </c>
      <c r="AD35" s="60"/>
      <c r="AE35" s="163"/>
      <c r="AF35" s="171"/>
      <c r="AG35" s="90"/>
      <c r="AH35" s="309">
        <v>16</v>
      </c>
      <c r="AI35" s="58">
        <v>3</v>
      </c>
      <c r="AJ35" s="58"/>
      <c r="AK35" s="58"/>
      <c r="AL35" s="58">
        <v>17</v>
      </c>
      <c r="AM35" s="58"/>
      <c r="AN35" s="58"/>
      <c r="AO35" s="58"/>
      <c r="AP35" s="58"/>
      <c r="AQ35" s="58"/>
      <c r="AR35" s="58"/>
      <c r="AS35" s="58"/>
      <c r="AT35" s="60"/>
    </row>
    <row r="36" spans="1:46">
      <c r="A36" s="415"/>
      <c r="B36" s="390"/>
      <c r="C36" s="76" t="s">
        <v>89</v>
      </c>
      <c r="D36" s="71"/>
      <c r="E36" s="160"/>
      <c r="F36" s="158"/>
      <c r="G36" s="158"/>
      <c r="H36" s="89"/>
      <c r="I36" s="165">
        <v>1296400</v>
      </c>
      <c r="J36" s="167">
        <v>288480</v>
      </c>
      <c r="K36" s="167"/>
      <c r="L36" s="167"/>
      <c r="M36" s="167">
        <v>256820</v>
      </c>
      <c r="N36" s="104"/>
      <c r="O36" s="109"/>
      <c r="P36" s="115"/>
      <c r="Q36" s="104">
        <v>878250</v>
      </c>
      <c r="R36" s="110"/>
      <c r="S36" s="104"/>
      <c r="T36" s="110">
        <v>127720</v>
      </c>
      <c r="U36" s="117">
        <v>308200</v>
      </c>
      <c r="V36" s="51"/>
      <c r="W36" s="167">
        <v>89810</v>
      </c>
      <c r="X36" s="167"/>
      <c r="Y36" s="167"/>
      <c r="Z36" s="167">
        <v>2730000</v>
      </c>
      <c r="AA36" s="167"/>
      <c r="AB36" s="167"/>
      <c r="AC36" s="167">
        <v>149440</v>
      </c>
      <c r="AD36" s="61"/>
      <c r="AE36" s="160"/>
      <c r="AF36" s="158"/>
      <c r="AG36" s="92"/>
      <c r="AH36" s="312">
        <v>592640</v>
      </c>
      <c r="AI36" s="307">
        <v>135620</v>
      </c>
      <c r="AJ36" s="59"/>
      <c r="AK36" s="59"/>
      <c r="AL36" s="307">
        <v>116620</v>
      </c>
      <c r="AM36" s="59"/>
      <c r="AN36" s="59"/>
      <c r="AO36" s="59"/>
      <c r="AP36" s="59"/>
      <c r="AQ36" s="59"/>
      <c r="AR36" s="59"/>
      <c r="AS36" s="59"/>
      <c r="AT36" s="61"/>
    </row>
    <row r="37" spans="1:46">
      <c r="A37" s="417">
        <v>42935</v>
      </c>
      <c r="B37" s="389" t="s">
        <v>124</v>
      </c>
      <c r="C37" s="75" t="s">
        <v>88</v>
      </c>
      <c r="D37" s="70"/>
      <c r="E37" s="163"/>
      <c r="F37" s="171"/>
      <c r="G37" s="171"/>
      <c r="H37" s="90"/>
      <c r="I37" s="163">
        <v>32</v>
      </c>
      <c r="J37" s="171">
        <v>1</v>
      </c>
      <c r="K37" s="171"/>
      <c r="L37" s="171">
        <v>1</v>
      </c>
      <c r="M37" s="171">
        <v>31</v>
      </c>
      <c r="N37" s="171"/>
      <c r="O37" s="171"/>
      <c r="P37" s="162"/>
      <c r="Q37" s="171">
        <v>29</v>
      </c>
      <c r="R37" s="171"/>
      <c r="S37" s="171"/>
      <c r="T37" s="171">
        <v>4</v>
      </c>
      <c r="U37" s="162">
        <v>28</v>
      </c>
      <c r="V37" s="50"/>
      <c r="W37" s="171">
        <v>6</v>
      </c>
      <c r="X37" s="171">
        <v>1</v>
      </c>
      <c r="Y37" s="171"/>
      <c r="Z37" s="171">
        <v>11</v>
      </c>
      <c r="AA37" s="171"/>
      <c r="AB37" s="171"/>
      <c r="AC37" s="171"/>
      <c r="AD37" s="60"/>
      <c r="AE37" s="163"/>
      <c r="AF37" s="171"/>
      <c r="AG37" s="90"/>
      <c r="AH37" s="309">
        <v>24</v>
      </c>
      <c r="AI37" s="58">
        <v>1</v>
      </c>
      <c r="AJ37" s="58"/>
      <c r="AK37" s="58">
        <v>3</v>
      </c>
      <c r="AL37" s="58">
        <v>17</v>
      </c>
      <c r="AM37" s="58"/>
      <c r="AN37" s="58"/>
      <c r="AO37" s="58"/>
      <c r="AP37" s="58"/>
      <c r="AQ37" s="58"/>
      <c r="AR37" s="58"/>
      <c r="AS37" s="58"/>
      <c r="AT37" s="60"/>
    </row>
    <row r="38" spans="1:46">
      <c r="A38" s="415"/>
      <c r="B38" s="390"/>
      <c r="C38" s="76" t="s">
        <v>89</v>
      </c>
      <c r="D38" s="71"/>
      <c r="E38" s="160"/>
      <c r="F38" s="158"/>
      <c r="G38" s="158"/>
      <c r="H38" s="89"/>
      <c r="I38" s="165">
        <v>1185280</v>
      </c>
      <c r="J38" s="167">
        <v>74940</v>
      </c>
      <c r="K38" s="167"/>
      <c r="L38" s="167">
        <v>22500</v>
      </c>
      <c r="M38" s="167">
        <v>212660</v>
      </c>
      <c r="N38" s="113"/>
      <c r="O38" s="113"/>
      <c r="P38" s="113"/>
      <c r="Q38" s="104">
        <v>1018770</v>
      </c>
      <c r="R38" s="110"/>
      <c r="S38" s="110"/>
      <c r="T38" s="118">
        <v>341580</v>
      </c>
      <c r="U38" s="109">
        <v>375200</v>
      </c>
      <c r="V38" s="51"/>
      <c r="W38" s="167">
        <v>179620</v>
      </c>
      <c r="X38" s="167">
        <v>140000</v>
      </c>
      <c r="Y38" s="167"/>
      <c r="Z38" s="167">
        <v>1220000</v>
      </c>
      <c r="AA38" s="167"/>
      <c r="AB38" s="167"/>
      <c r="AC38" s="167"/>
      <c r="AD38" s="61"/>
      <c r="AE38" s="160"/>
      <c r="AF38" s="158"/>
      <c r="AG38" s="92"/>
      <c r="AH38" s="306">
        <v>888960</v>
      </c>
      <c r="AI38" s="307">
        <v>74940</v>
      </c>
      <c r="AJ38" s="59"/>
      <c r="AK38" s="307">
        <v>58500</v>
      </c>
      <c r="AL38" s="308">
        <v>116620</v>
      </c>
      <c r="AM38" s="59"/>
      <c r="AN38" s="59"/>
      <c r="AO38" s="59"/>
      <c r="AP38" s="59"/>
      <c r="AQ38" s="59"/>
      <c r="AR38" s="59"/>
      <c r="AS38" s="59"/>
      <c r="AT38" s="61"/>
    </row>
    <row r="39" spans="1:46">
      <c r="A39" s="417">
        <v>42936</v>
      </c>
      <c r="B39" s="389" t="s">
        <v>125</v>
      </c>
      <c r="C39" s="75" t="s">
        <v>88</v>
      </c>
      <c r="D39" s="70"/>
      <c r="E39" s="163"/>
      <c r="F39" s="171"/>
      <c r="G39" s="171"/>
      <c r="H39" s="90"/>
      <c r="I39" s="163">
        <v>22</v>
      </c>
      <c r="J39" s="171">
        <v>5</v>
      </c>
      <c r="K39" s="171"/>
      <c r="L39" s="171">
        <v>1</v>
      </c>
      <c r="M39" s="171">
        <v>26</v>
      </c>
      <c r="N39" s="171"/>
      <c r="O39" s="171"/>
      <c r="P39" s="171"/>
      <c r="Q39" s="111">
        <v>23</v>
      </c>
      <c r="R39" s="171"/>
      <c r="S39" s="171"/>
      <c r="T39" s="119">
        <v>6</v>
      </c>
      <c r="U39" s="171">
        <v>22</v>
      </c>
      <c r="V39" s="50"/>
      <c r="W39" s="171">
        <v>2</v>
      </c>
      <c r="X39" s="171"/>
      <c r="Y39" s="171"/>
      <c r="Z39" s="171">
        <v>9</v>
      </c>
      <c r="AA39" s="171"/>
      <c r="AB39" s="171"/>
      <c r="AC39" s="171"/>
      <c r="AD39" s="60"/>
      <c r="AE39" s="163"/>
      <c r="AF39" s="171"/>
      <c r="AG39" s="90"/>
      <c r="AH39" s="309">
        <v>22</v>
      </c>
      <c r="AI39" s="58"/>
      <c r="AJ39" s="58"/>
      <c r="AK39" s="58">
        <v>1</v>
      </c>
      <c r="AL39" s="58">
        <v>12</v>
      </c>
      <c r="AM39" s="58"/>
      <c r="AN39" s="58"/>
      <c r="AO39" s="58"/>
      <c r="AP39" s="58"/>
      <c r="AQ39" s="58"/>
      <c r="AR39" s="58"/>
      <c r="AS39" s="58"/>
      <c r="AT39" s="60"/>
    </row>
    <row r="40" spans="1:46">
      <c r="A40" s="415"/>
      <c r="B40" s="390"/>
      <c r="C40" s="76" t="s">
        <v>89</v>
      </c>
      <c r="D40" s="71"/>
      <c r="E40" s="160"/>
      <c r="F40" s="158"/>
      <c r="G40" s="158"/>
      <c r="H40" s="89"/>
      <c r="I40" s="165">
        <v>814880</v>
      </c>
      <c r="J40" s="128">
        <v>308760</v>
      </c>
      <c r="K40" s="167"/>
      <c r="L40" s="128">
        <v>22500</v>
      </c>
      <c r="M40" s="167">
        <v>184360</v>
      </c>
      <c r="N40" s="104"/>
      <c r="O40" s="110"/>
      <c r="P40" s="104"/>
      <c r="Q40" s="120">
        <v>807990</v>
      </c>
      <c r="R40" s="109"/>
      <c r="S40" s="109"/>
      <c r="T40" s="109">
        <v>469300</v>
      </c>
      <c r="U40" s="109">
        <v>294800</v>
      </c>
      <c r="V40" s="51"/>
      <c r="W40" s="167">
        <v>69620</v>
      </c>
      <c r="X40" s="167"/>
      <c r="Y40" s="167"/>
      <c r="Z40" s="167">
        <v>1140000</v>
      </c>
      <c r="AA40" s="167"/>
      <c r="AB40" s="167"/>
      <c r="AC40" s="167"/>
      <c r="AD40" s="61"/>
      <c r="AE40" s="160"/>
      <c r="AF40" s="158"/>
      <c r="AG40" s="92"/>
      <c r="AH40" s="306">
        <v>814880</v>
      </c>
      <c r="AI40" s="307"/>
      <c r="AJ40" s="59"/>
      <c r="AK40" s="59">
        <v>24930</v>
      </c>
      <c r="AL40" s="308">
        <v>91320</v>
      </c>
      <c r="AM40" s="59"/>
      <c r="AN40" s="59"/>
      <c r="AO40" s="59"/>
      <c r="AP40" s="59"/>
      <c r="AQ40" s="59"/>
      <c r="AR40" s="59"/>
      <c r="AS40" s="59"/>
      <c r="AT40" s="61"/>
    </row>
    <row r="41" spans="1:46">
      <c r="A41" s="417">
        <v>42937</v>
      </c>
      <c r="B41" s="389" t="s">
        <v>126</v>
      </c>
      <c r="C41" s="75" t="s">
        <v>88</v>
      </c>
      <c r="D41" s="70"/>
      <c r="E41" s="163"/>
      <c r="F41" s="171"/>
      <c r="G41" s="171"/>
      <c r="H41" s="90"/>
      <c r="I41" s="163">
        <v>26</v>
      </c>
      <c r="J41" s="171">
        <v>1</v>
      </c>
      <c r="K41" s="171"/>
      <c r="L41" s="171">
        <v>1</v>
      </c>
      <c r="M41" s="171">
        <v>27</v>
      </c>
      <c r="N41" s="171"/>
      <c r="O41" s="171"/>
      <c r="P41" s="171"/>
      <c r="Q41" s="171">
        <v>18</v>
      </c>
      <c r="R41" s="171"/>
      <c r="S41" s="171"/>
      <c r="T41" s="171">
        <v>3</v>
      </c>
      <c r="U41" s="171">
        <v>17</v>
      </c>
      <c r="V41" s="50"/>
      <c r="W41" s="171">
        <v>2</v>
      </c>
      <c r="X41" s="171">
        <v>1</v>
      </c>
      <c r="Y41" s="171"/>
      <c r="Z41" s="171">
        <v>10</v>
      </c>
      <c r="AA41" s="171"/>
      <c r="AB41" s="171"/>
      <c r="AC41" s="171"/>
      <c r="AD41" s="60"/>
      <c r="AE41" s="163"/>
      <c r="AF41" s="171"/>
      <c r="AG41" s="90"/>
      <c r="AH41" s="309">
        <v>22</v>
      </c>
      <c r="AI41" s="58">
        <v>4</v>
      </c>
      <c r="AJ41" s="58"/>
      <c r="AK41" s="58">
        <v>6</v>
      </c>
      <c r="AL41" s="58">
        <v>11</v>
      </c>
      <c r="AM41" s="58"/>
      <c r="AN41" s="58"/>
      <c r="AO41" s="58"/>
      <c r="AP41" s="58"/>
      <c r="AQ41" s="58"/>
      <c r="AR41" s="58"/>
      <c r="AS41" s="58"/>
      <c r="AT41" s="60"/>
    </row>
    <row r="42" spans="1:46">
      <c r="A42" s="415"/>
      <c r="B42" s="390"/>
      <c r="C42" s="76" t="s">
        <v>89</v>
      </c>
      <c r="D42" s="71"/>
      <c r="E42" s="160"/>
      <c r="F42" s="158"/>
      <c r="G42" s="158"/>
      <c r="H42" s="89"/>
      <c r="I42" s="165">
        <v>963040</v>
      </c>
      <c r="J42" s="167">
        <v>69580</v>
      </c>
      <c r="K42" s="167"/>
      <c r="L42" s="167">
        <v>26380</v>
      </c>
      <c r="M42" s="167">
        <v>188220</v>
      </c>
      <c r="N42" s="104"/>
      <c r="O42" s="110"/>
      <c r="P42" s="110"/>
      <c r="Q42" s="110">
        <v>632340</v>
      </c>
      <c r="R42" s="110"/>
      <c r="S42" s="110"/>
      <c r="T42" s="110">
        <v>277720</v>
      </c>
      <c r="U42" s="109">
        <v>227800</v>
      </c>
      <c r="V42" s="51"/>
      <c r="W42" s="167">
        <v>55000</v>
      </c>
      <c r="X42" s="167">
        <v>140000</v>
      </c>
      <c r="Y42" s="167"/>
      <c r="Z42" s="167">
        <v>1150000</v>
      </c>
      <c r="AA42" s="167"/>
      <c r="AB42" s="167"/>
      <c r="AC42" s="167"/>
      <c r="AD42" s="61"/>
      <c r="AE42" s="160"/>
      <c r="AF42" s="158"/>
      <c r="AG42" s="92"/>
      <c r="AH42" s="306">
        <v>814880</v>
      </c>
      <c r="AI42" s="59">
        <v>258620</v>
      </c>
      <c r="AJ42" s="59"/>
      <c r="AK42" s="307">
        <v>138000</v>
      </c>
      <c r="AL42" s="308">
        <v>75460</v>
      </c>
      <c r="AM42" s="59"/>
      <c r="AN42" s="59"/>
      <c r="AO42" s="59"/>
      <c r="AP42" s="59"/>
      <c r="AQ42" s="59"/>
      <c r="AR42" s="59"/>
      <c r="AS42" s="59"/>
      <c r="AT42" s="61"/>
    </row>
    <row r="43" spans="1:46">
      <c r="A43" s="417">
        <v>42938</v>
      </c>
      <c r="B43" s="389" t="s">
        <v>121</v>
      </c>
      <c r="C43" s="75" t="s">
        <v>88</v>
      </c>
      <c r="D43" s="70"/>
      <c r="E43" s="163"/>
      <c r="F43" s="171"/>
      <c r="G43" s="171"/>
      <c r="H43" s="90"/>
      <c r="I43" s="163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>
        <v>17</v>
      </c>
      <c r="V43" s="50"/>
      <c r="W43" s="171"/>
      <c r="X43" s="171"/>
      <c r="Y43" s="171"/>
      <c r="Z43" s="171"/>
      <c r="AA43" s="171"/>
      <c r="AB43" s="171"/>
      <c r="AC43" s="171"/>
      <c r="AD43" s="60"/>
      <c r="AE43" s="163"/>
      <c r="AF43" s="171"/>
      <c r="AG43" s="90"/>
      <c r="AH43" s="309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60"/>
    </row>
    <row r="44" spans="1:46">
      <c r="A44" s="415"/>
      <c r="B44" s="390"/>
      <c r="C44" s="76" t="s">
        <v>89</v>
      </c>
      <c r="D44" s="71"/>
      <c r="E44" s="160"/>
      <c r="F44" s="158"/>
      <c r="G44" s="158"/>
      <c r="H44" s="89"/>
      <c r="I44" s="165"/>
      <c r="J44" s="167"/>
      <c r="K44" s="167"/>
      <c r="L44" s="167"/>
      <c r="M44" s="167"/>
      <c r="N44" s="104"/>
      <c r="O44" s="109"/>
      <c r="P44" s="109"/>
      <c r="Q44" s="110"/>
      <c r="R44" s="104"/>
      <c r="S44" s="110"/>
      <c r="T44" s="110"/>
      <c r="U44" s="116">
        <v>227800</v>
      </c>
      <c r="V44" s="51"/>
      <c r="W44" s="167"/>
      <c r="X44" s="167"/>
      <c r="Y44" s="167"/>
      <c r="Z44" s="167"/>
      <c r="AA44" s="167"/>
      <c r="AB44" s="167"/>
      <c r="AC44" s="167"/>
      <c r="AD44" s="61"/>
      <c r="AE44" s="160"/>
      <c r="AF44" s="158"/>
      <c r="AG44" s="92"/>
      <c r="AH44" s="306"/>
      <c r="AI44" s="307"/>
      <c r="AJ44" s="59"/>
      <c r="AK44" s="307"/>
      <c r="AL44" s="308"/>
      <c r="AM44" s="59"/>
      <c r="AN44" s="59"/>
      <c r="AO44" s="59"/>
      <c r="AP44" s="59"/>
      <c r="AQ44" s="59"/>
      <c r="AR44" s="59"/>
      <c r="AS44" s="59"/>
      <c r="AT44" s="61"/>
    </row>
    <row r="45" spans="1:46">
      <c r="A45" s="417">
        <v>42940</v>
      </c>
      <c r="B45" s="389" t="s">
        <v>122</v>
      </c>
      <c r="C45" s="75" t="s">
        <v>88</v>
      </c>
      <c r="D45" s="70"/>
      <c r="E45" s="163"/>
      <c r="F45" s="171"/>
      <c r="G45" s="171"/>
      <c r="H45" s="90"/>
      <c r="I45" s="163">
        <v>25</v>
      </c>
      <c r="J45" s="171">
        <v>1</v>
      </c>
      <c r="K45" s="171"/>
      <c r="L45" s="171">
        <v>2</v>
      </c>
      <c r="M45" s="171">
        <v>24</v>
      </c>
      <c r="N45" s="171"/>
      <c r="O45" s="171"/>
      <c r="P45" s="171"/>
      <c r="Q45" s="171">
        <v>17</v>
      </c>
      <c r="R45" s="171"/>
      <c r="S45" s="171"/>
      <c r="T45" s="171">
        <v>2</v>
      </c>
      <c r="U45" s="162">
        <v>20</v>
      </c>
      <c r="V45" s="50"/>
      <c r="W45" s="171">
        <v>2</v>
      </c>
      <c r="X45" s="171"/>
      <c r="Y45" s="171"/>
      <c r="Z45" s="171">
        <v>8</v>
      </c>
      <c r="AA45" s="171"/>
      <c r="AB45" s="171"/>
      <c r="AC45" s="171"/>
      <c r="AD45" s="60"/>
      <c r="AE45" s="163"/>
      <c r="AF45" s="171"/>
      <c r="AG45" s="90"/>
      <c r="AH45" s="309">
        <v>72</v>
      </c>
      <c r="AI45" s="58"/>
      <c r="AJ45" s="58"/>
      <c r="AK45" s="58">
        <v>2</v>
      </c>
      <c r="AL45" s="58">
        <v>64</v>
      </c>
      <c r="AM45" s="58"/>
      <c r="AN45" s="58"/>
      <c r="AO45" s="58"/>
      <c r="AP45" s="58"/>
      <c r="AQ45" s="58"/>
      <c r="AR45" s="58"/>
      <c r="AS45" s="58"/>
      <c r="AT45" s="60"/>
    </row>
    <row r="46" spans="1:46">
      <c r="A46" s="415"/>
      <c r="B46" s="390"/>
      <c r="C46" s="76" t="s">
        <v>89</v>
      </c>
      <c r="D46" s="71"/>
      <c r="E46" s="160"/>
      <c r="F46" s="158"/>
      <c r="G46" s="158"/>
      <c r="H46" s="89"/>
      <c r="I46" s="165">
        <v>926000</v>
      </c>
      <c r="J46" s="167">
        <v>59720</v>
      </c>
      <c r="K46" s="167"/>
      <c r="L46" s="167">
        <v>43500</v>
      </c>
      <c r="M46" s="167">
        <v>167640</v>
      </c>
      <c r="N46" s="104"/>
      <c r="O46" s="110"/>
      <c r="P46" s="110"/>
      <c r="Q46" s="110">
        <v>597210</v>
      </c>
      <c r="R46" s="110"/>
      <c r="S46" s="110"/>
      <c r="T46" s="104">
        <v>161420</v>
      </c>
      <c r="U46" s="109">
        <v>268000</v>
      </c>
      <c r="V46" s="51"/>
      <c r="W46" s="167">
        <v>55000</v>
      </c>
      <c r="X46" s="167"/>
      <c r="Y46" s="167"/>
      <c r="Z46" s="167">
        <v>860000</v>
      </c>
      <c r="AA46" s="167"/>
      <c r="AB46" s="167"/>
      <c r="AC46" s="167"/>
      <c r="AD46" s="61"/>
      <c r="AE46" s="160"/>
      <c r="AF46" s="158"/>
      <c r="AG46" s="92"/>
      <c r="AH46" s="306">
        <v>2592800</v>
      </c>
      <c r="AI46" s="307"/>
      <c r="AJ46" s="59"/>
      <c r="AK46" s="307">
        <v>46500</v>
      </c>
      <c r="AL46" s="308">
        <v>439040</v>
      </c>
      <c r="AM46" s="59"/>
      <c r="AN46" s="59"/>
      <c r="AO46" s="59"/>
      <c r="AP46" s="59"/>
      <c r="AQ46" s="59"/>
      <c r="AR46" s="59"/>
      <c r="AS46" s="59"/>
      <c r="AT46" s="61"/>
    </row>
    <row r="47" spans="1:46">
      <c r="A47" s="417">
        <v>42941</v>
      </c>
      <c r="B47" s="389" t="s">
        <v>123</v>
      </c>
      <c r="C47" s="75" t="s">
        <v>88</v>
      </c>
      <c r="D47" s="70"/>
      <c r="E47" s="163"/>
      <c r="F47" s="171"/>
      <c r="G47" s="171"/>
      <c r="H47" s="90"/>
      <c r="I47" s="163">
        <v>24</v>
      </c>
      <c r="J47" s="171">
        <v>3</v>
      </c>
      <c r="K47" s="171"/>
      <c r="L47" s="171"/>
      <c r="M47" s="171">
        <v>23</v>
      </c>
      <c r="N47" s="171"/>
      <c r="O47" s="171"/>
      <c r="P47" s="171"/>
      <c r="Q47" s="171">
        <v>23</v>
      </c>
      <c r="R47" s="171"/>
      <c r="S47" s="171"/>
      <c r="T47" s="171">
        <v>6</v>
      </c>
      <c r="U47" s="171">
        <v>19</v>
      </c>
      <c r="V47" s="50"/>
      <c r="W47" s="171"/>
      <c r="X47" s="171"/>
      <c r="Y47" s="171"/>
      <c r="Z47" s="171">
        <v>16</v>
      </c>
      <c r="AA47" s="171"/>
      <c r="AB47" s="171"/>
      <c r="AC47" s="171">
        <v>4</v>
      </c>
      <c r="AD47" s="60"/>
      <c r="AE47" s="163"/>
      <c r="AF47" s="171"/>
      <c r="AG47" s="90"/>
      <c r="AH47" s="309">
        <v>48</v>
      </c>
      <c r="AI47" s="58">
        <v>2</v>
      </c>
      <c r="AJ47" s="58"/>
      <c r="AK47" s="58">
        <v>3</v>
      </c>
      <c r="AL47" s="58">
        <v>38</v>
      </c>
      <c r="AM47" s="58"/>
      <c r="AN47" s="58"/>
      <c r="AO47" s="58"/>
      <c r="AP47" s="58"/>
      <c r="AQ47" s="58"/>
      <c r="AR47" s="58"/>
      <c r="AS47" s="58"/>
      <c r="AT47" s="60"/>
    </row>
    <row r="48" spans="1:46">
      <c r="A48" s="415"/>
      <c r="B48" s="390"/>
      <c r="C48" s="76" t="s">
        <v>89</v>
      </c>
      <c r="D48" s="71"/>
      <c r="E48" s="160"/>
      <c r="F48" s="158"/>
      <c r="G48" s="158"/>
      <c r="H48" s="89"/>
      <c r="I48" s="165">
        <v>888960</v>
      </c>
      <c r="J48" s="167">
        <v>174100</v>
      </c>
      <c r="K48" s="167"/>
      <c r="L48" s="167"/>
      <c r="M48" s="167">
        <v>160780</v>
      </c>
      <c r="N48" s="104"/>
      <c r="O48" s="109"/>
      <c r="P48" s="110"/>
      <c r="Q48" s="110">
        <v>807990</v>
      </c>
      <c r="R48" s="110"/>
      <c r="S48" s="104"/>
      <c r="T48" s="109">
        <v>484260</v>
      </c>
      <c r="U48" s="109">
        <v>254900</v>
      </c>
      <c r="V48" s="51"/>
      <c r="W48" s="167"/>
      <c r="X48" s="167"/>
      <c r="Y48" s="167"/>
      <c r="Z48" s="167">
        <v>1840000</v>
      </c>
      <c r="AA48" s="167"/>
      <c r="AB48" s="167"/>
      <c r="AC48" s="167">
        <v>136280</v>
      </c>
      <c r="AD48" s="61"/>
      <c r="AE48" s="160"/>
      <c r="AF48" s="158"/>
      <c r="AG48" s="92"/>
      <c r="AH48" s="312">
        <v>1592720</v>
      </c>
      <c r="AI48" s="308">
        <v>119440</v>
      </c>
      <c r="AJ48" s="59"/>
      <c r="AK48" s="308">
        <v>555000</v>
      </c>
      <c r="AL48" s="59">
        <v>260680</v>
      </c>
      <c r="AM48" s="59"/>
      <c r="AN48" s="59"/>
      <c r="AO48" s="59"/>
      <c r="AP48" s="59"/>
      <c r="AQ48" s="59"/>
      <c r="AR48" s="59"/>
      <c r="AS48" s="59"/>
      <c r="AT48" s="61"/>
    </row>
    <row r="49" spans="1:46">
      <c r="A49" s="417">
        <v>42942</v>
      </c>
      <c r="B49" s="389" t="s">
        <v>124</v>
      </c>
      <c r="C49" s="75" t="s">
        <v>88</v>
      </c>
      <c r="D49" s="70"/>
      <c r="E49" s="163"/>
      <c r="F49" s="171"/>
      <c r="G49" s="171"/>
      <c r="H49" s="90"/>
      <c r="I49" s="163">
        <v>26</v>
      </c>
      <c r="J49" s="171"/>
      <c r="K49" s="171"/>
      <c r="L49" s="171">
        <v>1</v>
      </c>
      <c r="M49" s="171">
        <v>24</v>
      </c>
      <c r="N49" s="171"/>
      <c r="O49" s="171"/>
      <c r="P49" s="171"/>
      <c r="Q49" s="171">
        <v>21</v>
      </c>
      <c r="R49" s="171"/>
      <c r="S49" s="171"/>
      <c r="T49" s="171">
        <v>4</v>
      </c>
      <c r="U49" s="171">
        <v>19</v>
      </c>
      <c r="V49" s="50"/>
      <c r="W49" s="171">
        <v>2</v>
      </c>
      <c r="X49" s="171"/>
      <c r="Y49" s="171"/>
      <c r="Z49" s="171">
        <v>16</v>
      </c>
      <c r="AA49" s="171"/>
      <c r="AB49" s="171"/>
      <c r="AC49" s="171"/>
      <c r="AD49" s="60"/>
      <c r="AE49" s="163"/>
      <c r="AF49" s="171"/>
      <c r="AG49" s="90"/>
      <c r="AH49" s="309">
        <v>47</v>
      </c>
      <c r="AI49" s="58">
        <v>4</v>
      </c>
      <c r="AJ49" s="58"/>
      <c r="AK49" s="58">
        <v>1</v>
      </c>
      <c r="AL49" s="58">
        <v>38</v>
      </c>
      <c r="AM49" s="58"/>
      <c r="AN49" s="58"/>
      <c r="AO49" s="58"/>
      <c r="AP49" s="58"/>
      <c r="AQ49" s="58"/>
      <c r="AR49" s="58"/>
      <c r="AS49" s="58"/>
      <c r="AT49" s="60"/>
    </row>
    <row r="50" spans="1:46">
      <c r="A50" s="415"/>
      <c r="B50" s="390"/>
      <c r="C50" s="76" t="s">
        <v>89</v>
      </c>
      <c r="D50" s="71"/>
      <c r="E50" s="160"/>
      <c r="F50" s="158"/>
      <c r="G50" s="158"/>
      <c r="H50" s="89"/>
      <c r="I50" s="165">
        <v>963030</v>
      </c>
      <c r="J50" s="167"/>
      <c r="K50" s="167"/>
      <c r="L50" s="167">
        <v>26430</v>
      </c>
      <c r="M50" s="167">
        <v>164640</v>
      </c>
      <c r="N50" s="104"/>
      <c r="O50" s="110"/>
      <c r="P50" s="104"/>
      <c r="Q50" s="110">
        <v>737730</v>
      </c>
      <c r="R50" s="110"/>
      <c r="S50" s="110"/>
      <c r="T50" s="110">
        <v>392130</v>
      </c>
      <c r="U50" s="118">
        <v>254600</v>
      </c>
      <c r="V50" s="51"/>
      <c r="W50" s="167">
        <v>55000</v>
      </c>
      <c r="X50" s="167"/>
      <c r="Y50" s="167"/>
      <c r="Z50" s="167">
        <v>1900000</v>
      </c>
      <c r="AA50" s="167"/>
      <c r="AB50" s="167"/>
      <c r="AC50" s="167"/>
      <c r="AD50" s="61"/>
      <c r="AE50" s="160"/>
      <c r="AF50" s="158"/>
      <c r="AG50" s="92"/>
      <c r="AH50" s="306">
        <v>1740880</v>
      </c>
      <c r="AI50" s="307">
        <v>215620</v>
      </c>
      <c r="AJ50" s="59"/>
      <c r="AK50" s="307">
        <v>26430</v>
      </c>
      <c r="AL50" s="308">
        <v>266680</v>
      </c>
      <c r="AM50" s="59"/>
      <c r="AN50" s="59"/>
      <c r="AO50" s="59"/>
      <c r="AP50" s="59"/>
      <c r="AQ50" s="59"/>
      <c r="AR50" s="59"/>
      <c r="AS50" s="59"/>
      <c r="AT50" s="61"/>
    </row>
    <row r="51" spans="1:46">
      <c r="A51" s="417">
        <v>42943</v>
      </c>
      <c r="B51" s="389" t="s">
        <v>125</v>
      </c>
      <c r="C51" s="75" t="s">
        <v>88</v>
      </c>
      <c r="D51" s="70"/>
      <c r="E51" s="163"/>
      <c r="F51" s="171"/>
      <c r="G51" s="171"/>
      <c r="H51" s="90"/>
      <c r="I51" s="163">
        <v>24</v>
      </c>
      <c r="J51" s="171">
        <v>1</v>
      </c>
      <c r="K51" s="171"/>
      <c r="L51" s="171"/>
      <c r="M51" s="171">
        <v>25</v>
      </c>
      <c r="N51" s="171"/>
      <c r="O51" s="171"/>
      <c r="P51" s="171"/>
      <c r="Q51" s="171">
        <v>35</v>
      </c>
      <c r="R51" s="171"/>
      <c r="S51" s="171"/>
      <c r="T51" s="171">
        <v>4</v>
      </c>
      <c r="U51" s="119">
        <v>34</v>
      </c>
      <c r="V51" s="50"/>
      <c r="W51" s="171">
        <v>5</v>
      </c>
      <c r="X51" s="171"/>
      <c r="Y51" s="171"/>
      <c r="Z51" s="171">
        <v>23</v>
      </c>
      <c r="AA51" s="171">
        <v>2</v>
      </c>
      <c r="AB51" s="171"/>
      <c r="AC51" s="171"/>
      <c r="AD51" s="60"/>
      <c r="AE51" s="163"/>
      <c r="AF51" s="171"/>
      <c r="AG51" s="90"/>
      <c r="AH51" s="309">
        <v>50</v>
      </c>
      <c r="AI51" s="58"/>
      <c r="AJ51" s="58"/>
      <c r="AK51" s="58">
        <v>2</v>
      </c>
      <c r="AL51" s="58">
        <v>46</v>
      </c>
      <c r="AM51" s="58"/>
      <c r="AN51" s="58"/>
      <c r="AO51" s="58"/>
      <c r="AP51" s="58"/>
      <c r="AQ51" s="58"/>
      <c r="AR51" s="58"/>
      <c r="AS51" s="58"/>
      <c r="AT51" s="60"/>
    </row>
    <row r="52" spans="1:46">
      <c r="A52" s="415"/>
      <c r="B52" s="390"/>
      <c r="C52" s="76" t="s">
        <v>89</v>
      </c>
      <c r="D52" s="71"/>
      <c r="E52" s="160"/>
      <c r="F52" s="158"/>
      <c r="G52" s="158"/>
      <c r="H52" s="89"/>
      <c r="I52" s="165">
        <v>888960</v>
      </c>
      <c r="J52" s="167">
        <v>39440</v>
      </c>
      <c r="K52" s="167"/>
      <c r="L52" s="167"/>
      <c r="M52" s="167">
        <v>171500</v>
      </c>
      <c r="N52" s="104"/>
      <c r="O52" s="115"/>
      <c r="P52" s="104"/>
      <c r="Q52" s="109">
        <v>1229550</v>
      </c>
      <c r="R52" s="110"/>
      <c r="S52" s="110"/>
      <c r="T52" s="104">
        <v>392130</v>
      </c>
      <c r="U52" s="109">
        <v>455600</v>
      </c>
      <c r="V52" s="51"/>
      <c r="W52" s="167">
        <v>159430</v>
      </c>
      <c r="X52" s="167"/>
      <c r="Y52" s="167"/>
      <c r="Z52" s="167">
        <v>2660000</v>
      </c>
      <c r="AA52" s="167">
        <v>140000</v>
      </c>
      <c r="AB52" s="167"/>
      <c r="AC52" s="167"/>
      <c r="AD52" s="61"/>
      <c r="AE52" s="160"/>
      <c r="AF52" s="158"/>
      <c r="AG52" s="92"/>
      <c r="AH52" s="306">
        <v>1852000</v>
      </c>
      <c r="AI52" s="307"/>
      <c r="AJ52" s="59"/>
      <c r="AK52" s="307">
        <v>43500</v>
      </c>
      <c r="AL52" s="308">
        <v>324560</v>
      </c>
      <c r="AM52" s="59"/>
      <c r="AN52" s="59"/>
      <c r="AO52" s="59"/>
      <c r="AP52" s="59"/>
      <c r="AQ52" s="59"/>
      <c r="AR52" s="59"/>
      <c r="AS52" s="59"/>
      <c r="AT52" s="61"/>
    </row>
    <row r="53" spans="1:46">
      <c r="A53" s="121">
        <v>42944</v>
      </c>
      <c r="B53" s="122" t="s">
        <v>126</v>
      </c>
      <c r="C53" s="123" t="s">
        <v>127</v>
      </c>
      <c r="D53" s="124"/>
      <c r="E53" s="125"/>
      <c r="F53" s="126"/>
      <c r="G53" s="126"/>
      <c r="H53" s="148"/>
      <c r="I53" s="163">
        <v>28</v>
      </c>
      <c r="J53" s="138">
        <v>4</v>
      </c>
      <c r="K53" s="138"/>
      <c r="L53" s="138">
        <v>2</v>
      </c>
      <c r="M53" s="169">
        <v>28</v>
      </c>
      <c r="N53" s="139"/>
      <c r="O53" s="140"/>
      <c r="P53" s="139"/>
      <c r="Q53" s="139">
        <v>26</v>
      </c>
      <c r="R53" s="139"/>
      <c r="S53" s="139"/>
      <c r="T53" s="139">
        <v>3</v>
      </c>
      <c r="U53" s="139">
        <v>24</v>
      </c>
      <c r="V53" s="141"/>
      <c r="W53" s="169">
        <v>2</v>
      </c>
      <c r="X53" s="169">
        <v>1</v>
      </c>
      <c r="Y53" s="169"/>
      <c r="Z53" s="169">
        <v>15</v>
      </c>
      <c r="AA53" s="169">
        <v>1</v>
      </c>
      <c r="AB53" s="169"/>
      <c r="AC53" s="169"/>
      <c r="AD53" s="141"/>
      <c r="AE53" s="163"/>
      <c r="AF53" s="171"/>
      <c r="AG53" s="142"/>
      <c r="AH53" s="309">
        <v>47</v>
      </c>
      <c r="AI53" s="58">
        <v>2</v>
      </c>
      <c r="AJ53" s="58"/>
      <c r="AK53" s="58"/>
      <c r="AL53" s="313">
        <v>40</v>
      </c>
      <c r="AM53" s="127"/>
      <c r="AN53" s="127"/>
      <c r="AO53" s="127"/>
      <c r="AP53" s="127"/>
      <c r="AQ53" s="127"/>
      <c r="AR53" s="127"/>
      <c r="AS53" s="127"/>
      <c r="AT53" s="315"/>
    </row>
    <row r="54" spans="1:46">
      <c r="A54" s="121"/>
      <c r="B54" s="122"/>
      <c r="C54" s="123" t="s">
        <v>128</v>
      </c>
      <c r="D54" s="124"/>
      <c r="E54" s="125"/>
      <c r="F54" s="126"/>
      <c r="G54" s="126"/>
      <c r="H54" s="149"/>
      <c r="I54" s="165">
        <v>1037120</v>
      </c>
      <c r="J54" s="143">
        <v>175050</v>
      </c>
      <c r="K54" s="144"/>
      <c r="L54" s="143">
        <v>39000</v>
      </c>
      <c r="M54" s="170">
        <v>195080</v>
      </c>
      <c r="N54" s="150"/>
      <c r="O54" s="151"/>
      <c r="P54" s="147"/>
      <c r="Q54" s="147">
        <v>913380</v>
      </c>
      <c r="R54" s="147"/>
      <c r="S54" s="147"/>
      <c r="T54" s="112">
        <v>242130</v>
      </c>
      <c r="U54" s="120">
        <v>321600</v>
      </c>
      <c r="V54" s="145"/>
      <c r="W54" s="170">
        <v>55000</v>
      </c>
      <c r="X54" s="170">
        <v>140000</v>
      </c>
      <c r="Y54" s="170"/>
      <c r="Z54" s="170">
        <v>1740000</v>
      </c>
      <c r="AA54" s="170">
        <v>70000</v>
      </c>
      <c r="AB54" s="170"/>
      <c r="AC54" s="170"/>
      <c r="AD54" s="145"/>
      <c r="AE54" s="160"/>
      <c r="AF54" s="158"/>
      <c r="AG54" s="146"/>
      <c r="AH54" s="306">
        <v>1740880</v>
      </c>
      <c r="AI54" s="307">
        <v>99160</v>
      </c>
      <c r="AJ54" s="59"/>
      <c r="AK54" s="307"/>
      <c r="AL54" s="316">
        <v>274400</v>
      </c>
      <c r="AM54" s="127"/>
      <c r="AN54" s="127"/>
      <c r="AO54" s="127"/>
      <c r="AP54" s="127"/>
      <c r="AQ54" s="127"/>
      <c r="AR54" s="127"/>
      <c r="AS54" s="127"/>
      <c r="AT54" s="315"/>
    </row>
    <row r="55" spans="1:46">
      <c r="A55" s="417">
        <v>42945</v>
      </c>
      <c r="B55" s="389" t="s">
        <v>121</v>
      </c>
      <c r="C55" s="75" t="s">
        <v>88</v>
      </c>
      <c r="D55" s="70"/>
      <c r="E55" s="163"/>
      <c r="F55" s="171"/>
      <c r="G55" s="171"/>
      <c r="H55" s="90"/>
      <c r="I55" s="163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50"/>
      <c r="W55" s="171"/>
      <c r="X55" s="171"/>
      <c r="Y55" s="171"/>
      <c r="Z55" s="171"/>
      <c r="AA55" s="171"/>
      <c r="AB55" s="171"/>
      <c r="AC55" s="171"/>
      <c r="AD55" s="60"/>
      <c r="AE55" s="163"/>
      <c r="AF55" s="171"/>
      <c r="AG55" s="90"/>
      <c r="AH55" s="309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60"/>
    </row>
    <row r="56" spans="1:46">
      <c r="A56" s="415"/>
      <c r="B56" s="390"/>
      <c r="C56" s="76" t="s">
        <v>89</v>
      </c>
      <c r="D56" s="71"/>
      <c r="E56" s="160"/>
      <c r="F56" s="158"/>
      <c r="G56" s="158"/>
      <c r="H56" s="89"/>
      <c r="I56" s="165"/>
      <c r="J56" s="167"/>
      <c r="K56" s="167"/>
      <c r="L56" s="167"/>
      <c r="M56" s="167"/>
      <c r="N56" s="113"/>
      <c r="O56" s="113"/>
      <c r="P56" s="113"/>
      <c r="Q56" s="104"/>
      <c r="R56" s="110"/>
      <c r="S56" s="110"/>
      <c r="T56" s="110"/>
      <c r="U56" s="109"/>
      <c r="V56" s="51"/>
      <c r="W56" s="167"/>
      <c r="X56" s="167"/>
      <c r="Y56" s="167"/>
      <c r="Z56" s="167"/>
      <c r="AA56" s="167"/>
      <c r="AB56" s="167"/>
      <c r="AC56" s="167"/>
      <c r="AD56" s="61"/>
      <c r="AE56" s="160"/>
      <c r="AF56" s="158"/>
      <c r="AG56" s="92"/>
      <c r="AH56" s="306"/>
      <c r="AI56" s="307"/>
      <c r="AJ56" s="59"/>
      <c r="AK56" s="307"/>
      <c r="AL56" s="308"/>
      <c r="AM56" s="59"/>
      <c r="AN56" s="59"/>
      <c r="AO56" s="59"/>
      <c r="AP56" s="59"/>
      <c r="AQ56" s="59"/>
      <c r="AR56" s="59"/>
      <c r="AS56" s="59"/>
      <c r="AT56" s="61"/>
    </row>
    <row r="57" spans="1:46" ht="17.25" thickBot="1">
      <c r="A57" s="417">
        <v>42947</v>
      </c>
      <c r="B57" s="389" t="s">
        <v>122</v>
      </c>
      <c r="C57" s="75" t="s">
        <v>88</v>
      </c>
      <c r="D57" s="70"/>
      <c r="E57" s="163"/>
      <c r="F57" s="171"/>
      <c r="G57" s="171"/>
      <c r="H57" s="90"/>
      <c r="I57" s="163">
        <v>37</v>
      </c>
      <c r="J57" s="152"/>
      <c r="K57" s="153"/>
      <c r="L57" s="154"/>
      <c r="M57" s="171">
        <v>35</v>
      </c>
      <c r="N57" s="171"/>
      <c r="O57" s="171"/>
      <c r="P57" s="171"/>
      <c r="Q57" s="171">
        <v>41</v>
      </c>
      <c r="R57" s="171"/>
      <c r="S57" s="171"/>
      <c r="T57" s="171">
        <v>7</v>
      </c>
      <c r="U57" s="171">
        <v>36</v>
      </c>
      <c r="V57" s="50"/>
      <c r="W57" s="171">
        <v>3</v>
      </c>
      <c r="X57" s="171">
        <v>2</v>
      </c>
      <c r="Y57" s="171"/>
      <c r="Z57" s="171">
        <v>17</v>
      </c>
      <c r="AA57" s="171">
        <v>1</v>
      </c>
      <c r="AB57" s="171"/>
      <c r="AC57" s="171"/>
      <c r="AD57" s="60"/>
      <c r="AE57" s="163"/>
      <c r="AF57" s="171"/>
      <c r="AG57" s="90"/>
      <c r="AH57" s="309">
        <v>78</v>
      </c>
      <c r="AI57" s="327"/>
      <c r="AJ57" s="327"/>
      <c r="AK57" s="327"/>
      <c r="AL57" s="58">
        <v>70</v>
      </c>
      <c r="AM57" s="58"/>
      <c r="AN57" s="58"/>
      <c r="AO57" s="58"/>
      <c r="AP57" s="58"/>
      <c r="AQ57" s="58"/>
      <c r="AR57" s="58"/>
      <c r="AS57" s="58"/>
      <c r="AT57" s="60"/>
    </row>
    <row r="58" spans="1:46" ht="17.25" thickBot="1">
      <c r="A58" s="415"/>
      <c r="B58" s="390"/>
      <c r="C58" s="76" t="s">
        <v>89</v>
      </c>
      <c r="D58" s="71"/>
      <c r="E58" s="160"/>
      <c r="F58" s="158"/>
      <c r="G58" s="158"/>
      <c r="H58" s="89"/>
      <c r="I58" s="165">
        <v>1370480</v>
      </c>
      <c r="J58" s="155"/>
      <c r="K58" s="156"/>
      <c r="L58" s="157"/>
      <c r="M58" s="168">
        <v>243100</v>
      </c>
      <c r="N58" s="133"/>
      <c r="O58" s="134"/>
      <c r="P58" s="134"/>
      <c r="Q58" s="134">
        <v>1440330</v>
      </c>
      <c r="R58" s="134"/>
      <c r="S58" s="134"/>
      <c r="T58" s="133">
        <v>634260</v>
      </c>
      <c r="U58" s="135">
        <v>482400</v>
      </c>
      <c r="V58" s="136"/>
      <c r="W58" s="168">
        <v>89810</v>
      </c>
      <c r="X58" s="168">
        <v>280000</v>
      </c>
      <c r="Y58" s="168"/>
      <c r="Z58" s="168">
        <v>2090000</v>
      </c>
      <c r="AA58" s="168">
        <v>70000</v>
      </c>
      <c r="AB58" s="168"/>
      <c r="AC58" s="168"/>
      <c r="AD58" s="137"/>
      <c r="AE58" s="160"/>
      <c r="AF58" s="158"/>
      <c r="AG58" s="92"/>
      <c r="AH58" s="306">
        <v>2889120</v>
      </c>
      <c r="AI58" s="328"/>
      <c r="AJ58" s="329"/>
      <c r="AK58" s="328"/>
      <c r="AL58" s="308">
        <v>480200</v>
      </c>
      <c r="AM58" s="59"/>
      <c r="AN58" s="59"/>
      <c r="AO58" s="59"/>
      <c r="AP58" s="59"/>
      <c r="AQ58" s="59"/>
      <c r="AR58" s="59"/>
      <c r="AS58" s="59"/>
      <c r="AT58" s="61"/>
    </row>
    <row r="59" spans="1:46">
      <c r="A59" s="420" t="s">
        <v>95</v>
      </c>
      <c r="B59" s="423" t="s">
        <v>88</v>
      </c>
      <c r="C59" s="424"/>
      <c r="D59" s="72"/>
      <c r="E59" s="62"/>
      <c r="F59" s="48"/>
      <c r="G59" s="48"/>
      <c r="H59" s="63"/>
      <c r="I59" s="129"/>
      <c r="J59" s="130"/>
      <c r="K59" s="130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2"/>
      <c r="AE59" s="62"/>
      <c r="AF59" s="48"/>
      <c r="AG59" s="331"/>
      <c r="AH59" s="332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63"/>
    </row>
    <row r="60" spans="1:46">
      <c r="A60" s="421"/>
      <c r="B60" s="425" t="s">
        <v>89</v>
      </c>
      <c r="C60" s="426"/>
      <c r="D60" s="73"/>
      <c r="E60" s="64"/>
      <c r="F60" s="108"/>
      <c r="G60" s="108"/>
      <c r="H60" s="65"/>
      <c r="I60" s="64"/>
      <c r="J60" s="102"/>
      <c r="K60" s="102"/>
      <c r="L60" s="108"/>
      <c r="M60" s="108"/>
      <c r="N60" s="107"/>
      <c r="O60" s="107"/>
      <c r="P60" s="107"/>
      <c r="Q60" s="107"/>
      <c r="R60" s="107"/>
      <c r="S60" s="107"/>
      <c r="T60" s="107"/>
      <c r="U60" s="107"/>
      <c r="V60" s="108"/>
      <c r="W60" s="108"/>
      <c r="X60" s="108"/>
      <c r="Y60" s="108"/>
      <c r="Z60" s="108"/>
      <c r="AA60" s="108"/>
      <c r="AB60" s="108"/>
      <c r="AC60" s="108"/>
      <c r="AD60" s="65"/>
      <c r="AE60" s="64"/>
      <c r="AF60" s="108"/>
      <c r="AG60" s="93"/>
      <c r="AH60" s="96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65"/>
    </row>
    <row r="61" spans="1:46" ht="17.25" thickBot="1">
      <c r="A61" s="422"/>
      <c r="B61" s="418" t="s">
        <v>96</v>
      </c>
      <c r="C61" s="419"/>
      <c r="D61" s="74"/>
      <c r="E61" s="66"/>
      <c r="F61" s="106"/>
      <c r="G61" s="106"/>
      <c r="H61" s="91"/>
      <c r="I61" s="66"/>
      <c r="J61" s="103"/>
      <c r="K61" s="103"/>
      <c r="L61" s="106"/>
      <c r="M61" s="106"/>
      <c r="N61" s="105"/>
      <c r="O61" s="105"/>
      <c r="P61" s="105"/>
      <c r="Q61" s="105"/>
      <c r="R61" s="105"/>
      <c r="S61" s="105"/>
      <c r="T61" s="105"/>
      <c r="U61" s="105"/>
      <c r="V61" s="106"/>
      <c r="W61" s="106"/>
      <c r="X61" s="106"/>
      <c r="Y61" s="106"/>
      <c r="Z61" s="106"/>
      <c r="AA61" s="106"/>
      <c r="AB61" s="106"/>
      <c r="AC61" s="106"/>
      <c r="AD61" s="68"/>
      <c r="AE61" s="66"/>
      <c r="AF61" s="106"/>
      <c r="AG61" s="94"/>
      <c r="AH61" s="9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8"/>
    </row>
  </sheetData>
  <sortState ref="A7:B8">
    <sortCondition ref="A7"/>
  </sortState>
  <mergeCells count="94">
    <mergeCell ref="N4:V4"/>
    <mergeCell ref="A2:C6"/>
    <mergeCell ref="D2:D6"/>
    <mergeCell ref="E2:AD2"/>
    <mergeCell ref="AE2:AT2"/>
    <mergeCell ref="E3:H3"/>
    <mergeCell ref="I3:AD3"/>
    <mergeCell ref="AE3:AG3"/>
    <mergeCell ref="AH3:AT3"/>
    <mergeCell ref="E4:E6"/>
    <mergeCell ref="F4:F6"/>
    <mergeCell ref="G4:G6"/>
    <mergeCell ref="H4:H6"/>
    <mergeCell ref="I4:J5"/>
    <mergeCell ref="K4:L5"/>
    <mergeCell ref="M4:M6"/>
    <mergeCell ref="AH4:AI5"/>
    <mergeCell ref="AJ4:AK5"/>
    <mergeCell ref="W4:W6"/>
    <mergeCell ref="X4:X6"/>
    <mergeCell ref="Y4:Y6"/>
    <mergeCell ref="Z4:AA5"/>
    <mergeCell ref="AB4:AB6"/>
    <mergeCell ref="AC4:AC6"/>
    <mergeCell ref="AS4:AS6"/>
    <mergeCell ref="AT4:AT6"/>
    <mergeCell ref="N5:P5"/>
    <mergeCell ref="R5:S5"/>
    <mergeCell ref="U5:U6"/>
    <mergeCell ref="V5:V6"/>
    <mergeCell ref="AL4:AL6"/>
    <mergeCell ref="AM4:AN5"/>
    <mergeCell ref="AO4:AO6"/>
    <mergeCell ref="AP4:AP6"/>
    <mergeCell ref="AQ4:AQ6"/>
    <mergeCell ref="AR4:AR6"/>
    <mergeCell ref="AD4:AD6"/>
    <mergeCell ref="AE4:AE6"/>
    <mergeCell ref="AF4:AF6"/>
    <mergeCell ref="AG4:AG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  <mergeCell ref="A47:A48"/>
    <mergeCell ref="B47:B48"/>
    <mergeCell ref="A49:A50"/>
    <mergeCell ref="B49:B50"/>
    <mergeCell ref="A51:A52"/>
    <mergeCell ref="B51:B52"/>
    <mergeCell ref="A55:A56"/>
    <mergeCell ref="B55:B56"/>
    <mergeCell ref="A57:A58"/>
    <mergeCell ref="B57:B58"/>
    <mergeCell ref="A59:A61"/>
    <mergeCell ref="B59:C59"/>
    <mergeCell ref="B60:C60"/>
    <mergeCell ref="B61:C6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6" sqref="B16"/>
    </sheetView>
  </sheetViews>
  <sheetFormatPr defaultRowHeight="16.5"/>
  <cols>
    <col min="1" max="1" width="22.125" customWidth="1"/>
    <col min="2" max="2" width="26.5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102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9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7.5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 ht="39.75" customHeight="1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topLeftCell="A37" workbookViewId="0">
      <selection activeCell="G25" sqref="G25"/>
    </sheetView>
  </sheetViews>
  <sheetFormatPr defaultRowHeight="16.5"/>
  <sheetData>
    <row r="1" spans="1:46" ht="19.5" thickBot="1">
      <c r="A1" s="485" t="s">
        <v>112</v>
      </c>
      <c r="B1" s="406"/>
      <c r="C1" s="407"/>
      <c r="D1" s="488" t="s">
        <v>60</v>
      </c>
      <c r="E1" s="432" t="s">
        <v>61</v>
      </c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4"/>
      <c r="AE1" s="454" t="s">
        <v>62</v>
      </c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/>
      <c r="AQ1" s="455"/>
      <c r="AR1" s="455"/>
      <c r="AS1" s="455"/>
      <c r="AT1" s="456"/>
    </row>
    <row r="2" spans="1:46">
      <c r="A2" s="486"/>
      <c r="B2" s="409"/>
      <c r="C2" s="410"/>
      <c r="D2" s="489"/>
      <c r="E2" s="443" t="s">
        <v>63</v>
      </c>
      <c r="F2" s="444"/>
      <c r="G2" s="444"/>
      <c r="H2" s="445"/>
      <c r="I2" s="443" t="s">
        <v>64</v>
      </c>
      <c r="J2" s="446"/>
      <c r="K2" s="446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5"/>
      <c r="AE2" s="461" t="s">
        <v>63</v>
      </c>
      <c r="AF2" s="462"/>
      <c r="AG2" s="463"/>
      <c r="AH2" s="451" t="s">
        <v>65</v>
      </c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3"/>
    </row>
    <row r="3" spans="1:46">
      <c r="A3" s="486"/>
      <c r="B3" s="409"/>
      <c r="C3" s="410"/>
      <c r="D3" s="489"/>
      <c r="E3" s="395" t="s">
        <v>0</v>
      </c>
      <c r="F3" s="391" t="s">
        <v>1</v>
      </c>
      <c r="G3" s="397" t="s">
        <v>2</v>
      </c>
      <c r="H3" s="447" t="s">
        <v>66</v>
      </c>
      <c r="I3" s="435" t="s">
        <v>3</v>
      </c>
      <c r="J3" s="400"/>
      <c r="K3" s="437" t="s">
        <v>4</v>
      </c>
      <c r="L3" s="400"/>
      <c r="M3" s="438" t="s">
        <v>67</v>
      </c>
      <c r="N3" s="391" t="s">
        <v>68</v>
      </c>
      <c r="O3" s="391"/>
      <c r="P3" s="391"/>
      <c r="Q3" s="391"/>
      <c r="R3" s="391"/>
      <c r="S3" s="391"/>
      <c r="T3" s="391"/>
      <c r="U3" s="391"/>
      <c r="V3" s="391"/>
      <c r="W3" s="391" t="s">
        <v>9</v>
      </c>
      <c r="X3" s="393" t="s">
        <v>10</v>
      </c>
      <c r="Y3" s="393" t="s">
        <v>69</v>
      </c>
      <c r="Z3" s="399" t="s">
        <v>70</v>
      </c>
      <c r="AA3" s="400"/>
      <c r="AB3" s="391" t="s">
        <v>1</v>
      </c>
      <c r="AC3" s="397" t="s">
        <v>2</v>
      </c>
      <c r="AD3" s="441" t="s">
        <v>71</v>
      </c>
      <c r="AE3" s="464" t="s">
        <v>72</v>
      </c>
      <c r="AF3" s="458" t="s">
        <v>73</v>
      </c>
      <c r="AG3" s="467" t="s">
        <v>66</v>
      </c>
      <c r="AH3" s="457" t="s">
        <v>74</v>
      </c>
      <c r="AI3" s="458"/>
      <c r="AJ3" s="457" t="s">
        <v>75</v>
      </c>
      <c r="AK3" s="458"/>
      <c r="AL3" s="469" t="s">
        <v>67</v>
      </c>
      <c r="AM3" s="458" t="s">
        <v>76</v>
      </c>
      <c r="AN3" s="458"/>
      <c r="AO3" s="430" t="s">
        <v>77</v>
      </c>
      <c r="AP3" s="459" t="s">
        <v>78</v>
      </c>
      <c r="AQ3" s="430" t="s">
        <v>79</v>
      </c>
      <c r="AR3" s="430" t="s">
        <v>80</v>
      </c>
      <c r="AS3" s="430" t="s">
        <v>81</v>
      </c>
      <c r="AT3" s="449" t="s">
        <v>71</v>
      </c>
    </row>
    <row r="4" spans="1:46">
      <c r="A4" s="486"/>
      <c r="B4" s="409"/>
      <c r="C4" s="410"/>
      <c r="D4" s="489"/>
      <c r="E4" s="395"/>
      <c r="F4" s="391"/>
      <c r="G4" s="397"/>
      <c r="H4" s="447"/>
      <c r="I4" s="436"/>
      <c r="J4" s="402"/>
      <c r="K4" s="401"/>
      <c r="L4" s="402"/>
      <c r="M4" s="439"/>
      <c r="N4" s="391" t="s">
        <v>82</v>
      </c>
      <c r="O4" s="391"/>
      <c r="P4" s="391"/>
      <c r="Q4" s="291" t="s">
        <v>5</v>
      </c>
      <c r="R4" s="391" t="s">
        <v>6</v>
      </c>
      <c r="S4" s="391"/>
      <c r="T4" s="291" t="s">
        <v>7</v>
      </c>
      <c r="U4" s="391" t="s">
        <v>8</v>
      </c>
      <c r="V4" s="403" t="s">
        <v>83</v>
      </c>
      <c r="W4" s="391"/>
      <c r="X4" s="393"/>
      <c r="Y4" s="393"/>
      <c r="Z4" s="401"/>
      <c r="AA4" s="402"/>
      <c r="AB4" s="391"/>
      <c r="AC4" s="397"/>
      <c r="AD4" s="441"/>
      <c r="AE4" s="464"/>
      <c r="AF4" s="458"/>
      <c r="AG4" s="467"/>
      <c r="AH4" s="457"/>
      <c r="AI4" s="458"/>
      <c r="AJ4" s="457"/>
      <c r="AK4" s="458"/>
      <c r="AL4" s="470"/>
      <c r="AM4" s="458"/>
      <c r="AN4" s="458"/>
      <c r="AO4" s="430"/>
      <c r="AP4" s="459"/>
      <c r="AQ4" s="430"/>
      <c r="AR4" s="430"/>
      <c r="AS4" s="430"/>
      <c r="AT4" s="449"/>
    </row>
    <row r="5" spans="1:46" ht="17.25" thickBot="1">
      <c r="A5" s="487"/>
      <c r="B5" s="412"/>
      <c r="C5" s="413"/>
      <c r="D5" s="490"/>
      <c r="E5" s="396"/>
      <c r="F5" s="392"/>
      <c r="G5" s="398"/>
      <c r="H5" s="448"/>
      <c r="I5" s="100" t="s">
        <v>11</v>
      </c>
      <c r="J5" s="101" t="s">
        <v>84</v>
      </c>
      <c r="K5" s="101" t="s">
        <v>11</v>
      </c>
      <c r="L5" s="98" t="s">
        <v>84</v>
      </c>
      <c r="M5" s="440"/>
      <c r="N5" s="290" t="s">
        <v>11</v>
      </c>
      <c r="O5" s="290" t="s">
        <v>12</v>
      </c>
      <c r="P5" s="83" t="s">
        <v>13</v>
      </c>
      <c r="Q5" s="84" t="s">
        <v>14</v>
      </c>
      <c r="R5" s="85" t="s">
        <v>15</v>
      </c>
      <c r="S5" s="290" t="s">
        <v>16</v>
      </c>
      <c r="T5" s="292" t="s">
        <v>17</v>
      </c>
      <c r="U5" s="392"/>
      <c r="V5" s="404"/>
      <c r="W5" s="392"/>
      <c r="X5" s="394"/>
      <c r="Y5" s="394"/>
      <c r="Z5" s="293" t="s">
        <v>85</v>
      </c>
      <c r="AA5" s="292" t="s">
        <v>86</v>
      </c>
      <c r="AB5" s="392"/>
      <c r="AC5" s="398"/>
      <c r="AD5" s="442"/>
      <c r="AE5" s="465"/>
      <c r="AF5" s="466"/>
      <c r="AG5" s="468"/>
      <c r="AH5" s="95" t="s">
        <v>11</v>
      </c>
      <c r="AI5" s="289" t="s">
        <v>84</v>
      </c>
      <c r="AJ5" s="95" t="s">
        <v>11</v>
      </c>
      <c r="AK5" s="289" t="s">
        <v>84</v>
      </c>
      <c r="AL5" s="471"/>
      <c r="AM5" s="289" t="s">
        <v>74</v>
      </c>
      <c r="AN5" s="289" t="s">
        <v>75</v>
      </c>
      <c r="AO5" s="431"/>
      <c r="AP5" s="460"/>
      <c r="AQ5" s="431"/>
      <c r="AR5" s="431"/>
      <c r="AS5" s="431"/>
      <c r="AT5" s="450"/>
    </row>
    <row r="6" spans="1:46">
      <c r="A6" s="491">
        <v>42948</v>
      </c>
      <c r="B6" s="416" t="s">
        <v>113</v>
      </c>
      <c r="C6" s="77" t="s">
        <v>88</v>
      </c>
      <c r="D6" s="78"/>
      <c r="E6" s="164"/>
      <c r="F6" s="162"/>
      <c r="G6" s="162"/>
      <c r="H6" s="88"/>
      <c r="I6" s="164">
        <v>39</v>
      </c>
      <c r="J6" s="162">
        <v>1</v>
      </c>
      <c r="K6" s="162">
        <v>1</v>
      </c>
      <c r="L6" s="162">
        <v>6</v>
      </c>
      <c r="M6" s="162">
        <v>38</v>
      </c>
      <c r="N6" s="162">
        <v>25</v>
      </c>
      <c r="O6" s="162">
        <v>17</v>
      </c>
      <c r="P6" s="162"/>
      <c r="Q6" s="162">
        <v>41</v>
      </c>
      <c r="R6" s="162"/>
      <c r="S6" s="162">
        <v>1</v>
      </c>
      <c r="T6" s="162">
        <v>5</v>
      </c>
      <c r="U6" s="162">
        <v>35</v>
      </c>
      <c r="V6" s="79"/>
      <c r="W6" s="162">
        <v>3</v>
      </c>
      <c r="X6" s="162"/>
      <c r="Y6" s="162">
        <v>9</v>
      </c>
      <c r="Z6" s="162">
        <v>24</v>
      </c>
      <c r="AA6" s="162"/>
      <c r="AB6" s="162">
        <v>122</v>
      </c>
      <c r="AC6" s="162">
        <v>5</v>
      </c>
      <c r="AD6" s="80"/>
      <c r="AE6" s="164"/>
      <c r="AF6" s="162"/>
      <c r="AG6" s="88"/>
      <c r="AH6" s="166">
        <v>39</v>
      </c>
      <c r="AI6" s="81">
        <v>1</v>
      </c>
      <c r="AJ6" s="81">
        <v>6</v>
      </c>
      <c r="AK6" s="81">
        <v>2</v>
      </c>
      <c r="AL6" s="81">
        <v>36</v>
      </c>
      <c r="AM6" s="81">
        <v>3</v>
      </c>
      <c r="AN6" s="81">
        <v>3</v>
      </c>
      <c r="AO6" s="81">
        <v>2</v>
      </c>
      <c r="AP6" s="81">
        <v>11</v>
      </c>
      <c r="AQ6" s="81"/>
      <c r="AR6" s="81"/>
      <c r="AS6" s="81"/>
      <c r="AT6" s="80"/>
    </row>
    <row r="7" spans="1:46">
      <c r="A7" s="492"/>
      <c r="B7" s="390"/>
      <c r="C7" s="76" t="s">
        <v>89</v>
      </c>
      <c r="D7" s="69"/>
      <c r="E7" s="160"/>
      <c r="F7" s="158"/>
      <c r="G7" s="158"/>
      <c r="H7" s="89"/>
      <c r="I7" s="165">
        <v>1444460</v>
      </c>
      <c r="J7" s="167">
        <v>74940</v>
      </c>
      <c r="K7" s="167">
        <v>17810</v>
      </c>
      <c r="L7" s="167">
        <v>142860</v>
      </c>
      <c r="M7" s="167">
        <v>263680</v>
      </c>
      <c r="N7" s="104"/>
      <c r="O7" s="109"/>
      <c r="P7" s="109"/>
      <c r="Q7" s="110">
        <v>1440330</v>
      </c>
      <c r="R7" s="109"/>
      <c r="S7" s="109"/>
      <c r="T7" s="110">
        <v>403550</v>
      </c>
      <c r="U7" s="109">
        <v>469000</v>
      </c>
      <c r="V7" s="51"/>
      <c r="W7" s="167">
        <v>89810</v>
      </c>
      <c r="X7" s="167"/>
      <c r="Y7" s="167">
        <v>1297760</v>
      </c>
      <c r="Z7" s="167">
        <v>2760000</v>
      </c>
      <c r="AA7" s="167"/>
      <c r="AB7" s="167">
        <v>2988080</v>
      </c>
      <c r="AC7" s="167">
        <v>176930</v>
      </c>
      <c r="AD7" s="61"/>
      <c r="AE7" s="160"/>
      <c r="AF7" s="158"/>
      <c r="AG7" s="92"/>
      <c r="AH7" s="299">
        <v>1444560</v>
      </c>
      <c r="AI7" s="52">
        <v>59720</v>
      </c>
      <c r="AJ7" s="52">
        <v>105550</v>
      </c>
      <c r="AK7" s="52">
        <v>40500</v>
      </c>
      <c r="AL7" s="52">
        <v>246960</v>
      </c>
      <c r="AM7" s="52">
        <v>85120</v>
      </c>
      <c r="AN7" s="52">
        <v>85890</v>
      </c>
      <c r="AO7" s="53">
        <v>28000</v>
      </c>
      <c r="AP7" s="53">
        <v>594520</v>
      </c>
      <c r="AQ7" s="53"/>
      <c r="AR7" s="53"/>
      <c r="AS7" s="53"/>
      <c r="AT7" s="300"/>
    </row>
    <row r="8" spans="1:46">
      <c r="A8" s="493">
        <v>42949</v>
      </c>
      <c r="B8" s="389" t="s">
        <v>114</v>
      </c>
      <c r="C8" s="75" t="s">
        <v>88</v>
      </c>
      <c r="D8" s="70"/>
      <c r="E8" s="163"/>
      <c r="F8" s="171"/>
      <c r="G8" s="171"/>
      <c r="H8" s="90"/>
      <c r="I8" s="163">
        <v>32</v>
      </c>
      <c r="J8" s="171"/>
      <c r="K8" s="171">
        <v>1</v>
      </c>
      <c r="L8" s="171">
        <v>3</v>
      </c>
      <c r="M8" s="171">
        <v>32</v>
      </c>
      <c r="N8" s="171">
        <v>21</v>
      </c>
      <c r="O8" s="171">
        <v>24</v>
      </c>
      <c r="P8" s="171">
        <v>6</v>
      </c>
      <c r="Q8" s="171">
        <v>34</v>
      </c>
      <c r="R8" s="171"/>
      <c r="S8" s="111"/>
      <c r="T8" s="171">
        <v>8</v>
      </c>
      <c r="U8" s="171">
        <v>31</v>
      </c>
      <c r="V8" s="50"/>
      <c r="W8" s="171">
        <v>4</v>
      </c>
      <c r="X8" s="171">
        <v>3</v>
      </c>
      <c r="Y8" s="171">
        <v>6</v>
      </c>
      <c r="Z8" s="171">
        <v>22</v>
      </c>
      <c r="AA8" s="171">
        <v>1</v>
      </c>
      <c r="AB8" s="171">
        <v>116</v>
      </c>
      <c r="AC8" s="171"/>
      <c r="AD8" s="60"/>
      <c r="AE8" s="163"/>
      <c r="AF8" s="171"/>
      <c r="AG8" s="90"/>
      <c r="AH8" s="301">
        <v>38</v>
      </c>
      <c r="AI8" s="54"/>
      <c r="AJ8" s="54">
        <v>3</v>
      </c>
      <c r="AK8" s="54"/>
      <c r="AL8" s="54">
        <v>34</v>
      </c>
      <c r="AM8" s="54">
        <v>1</v>
      </c>
      <c r="AN8" s="54">
        <v>2</v>
      </c>
      <c r="AO8" s="54"/>
      <c r="AP8" s="54">
        <v>4</v>
      </c>
      <c r="AQ8" s="54"/>
      <c r="AR8" s="54"/>
      <c r="AS8" s="54"/>
      <c r="AT8" s="60"/>
    </row>
    <row r="9" spans="1:46">
      <c r="A9" s="492"/>
      <c r="B9" s="390"/>
      <c r="C9" s="76" t="s">
        <v>89</v>
      </c>
      <c r="D9" s="71"/>
      <c r="E9" s="160"/>
      <c r="F9" s="158"/>
      <c r="G9" s="158"/>
      <c r="H9" s="89"/>
      <c r="I9" s="165">
        <v>1185280</v>
      </c>
      <c r="J9" s="167"/>
      <c r="K9" s="167">
        <v>16500</v>
      </c>
      <c r="L9" s="167">
        <v>58500</v>
      </c>
      <c r="M9" s="167">
        <v>225520</v>
      </c>
      <c r="N9" s="104"/>
      <c r="O9" s="109"/>
      <c r="P9" s="110">
        <v>307380</v>
      </c>
      <c r="Q9" s="110">
        <v>1194420</v>
      </c>
      <c r="R9" s="110"/>
      <c r="S9" s="112"/>
      <c r="T9" s="110">
        <v>853550</v>
      </c>
      <c r="U9" s="109">
        <v>415400</v>
      </c>
      <c r="V9" s="51"/>
      <c r="W9" s="167">
        <v>110000</v>
      </c>
      <c r="X9" s="167">
        <v>420000</v>
      </c>
      <c r="Y9" s="167">
        <v>522760</v>
      </c>
      <c r="Z9" s="167">
        <v>2710000</v>
      </c>
      <c r="AA9" s="167">
        <v>70000</v>
      </c>
      <c r="AB9" s="167">
        <v>2863240</v>
      </c>
      <c r="AC9" s="167"/>
      <c r="AD9" s="61"/>
      <c r="AE9" s="160"/>
      <c r="AF9" s="158"/>
      <c r="AG9" s="92"/>
      <c r="AH9" s="302">
        <v>1407520</v>
      </c>
      <c r="AI9" s="55"/>
      <c r="AJ9" s="55">
        <v>50810</v>
      </c>
      <c r="AK9" s="55"/>
      <c r="AL9" s="55">
        <v>233240</v>
      </c>
      <c r="AM9" s="55">
        <v>45230</v>
      </c>
      <c r="AN9" s="55">
        <v>37550</v>
      </c>
      <c r="AO9" s="55"/>
      <c r="AP9" s="55">
        <v>180920</v>
      </c>
      <c r="AQ9" s="55"/>
      <c r="AR9" s="55"/>
      <c r="AS9" s="55"/>
      <c r="AT9" s="61"/>
    </row>
    <row r="10" spans="1:46">
      <c r="A10" s="493">
        <v>42950</v>
      </c>
      <c r="B10" s="389" t="s">
        <v>115</v>
      </c>
      <c r="C10" s="75" t="s">
        <v>88</v>
      </c>
      <c r="D10" s="70"/>
      <c r="E10" s="163"/>
      <c r="F10" s="171"/>
      <c r="G10" s="171"/>
      <c r="H10" s="90"/>
      <c r="I10" s="163">
        <v>32</v>
      </c>
      <c r="J10" s="171">
        <v>1</v>
      </c>
      <c r="K10" s="171">
        <v>1</v>
      </c>
      <c r="L10" s="171">
        <v>3</v>
      </c>
      <c r="M10" s="171">
        <v>31</v>
      </c>
      <c r="N10" s="171">
        <v>29</v>
      </c>
      <c r="O10" s="171">
        <v>17</v>
      </c>
      <c r="P10" s="171"/>
      <c r="Q10" s="171">
        <v>37</v>
      </c>
      <c r="R10" s="171"/>
      <c r="S10" s="171">
        <v>1</v>
      </c>
      <c r="T10" s="171">
        <v>6</v>
      </c>
      <c r="U10" s="171">
        <v>36</v>
      </c>
      <c r="V10" s="50"/>
      <c r="W10" s="171">
        <v>4</v>
      </c>
      <c r="X10" s="171">
        <v>1</v>
      </c>
      <c r="Y10" s="171">
        <v>9</v>
      </c>
      <c r="Z10" s="171">
        <v>21</v>
      </c>
      <c r="AA10" s="171"/>
      <c r="AB10" s="171">
        <v>145</v>
      </c>
      <c r="AC10" s="171"/>
      <c r="AD10" s="60"/>
      <c r="AE10" s="163"/>
      <c r="AF10" s="171"/>
      <c r="AG10" s="90"/>
      <c r="AH10" s="303">
        <v>39</v>
      </c>
      <c r="AI10" s="56">
        <v>1</v>
      </c>
      <c r="AJ10" s="56">
        <v>3</v>
      </c>
      <c r="AK10" s="56"/>
      <c r="AL10" s="56">
        <v>34</v>
      </c>
      <c r="AM10" s="56">
        <v>2</v>
      </c>
      <c r="AN10" s="56">
        <v>1</v>
      </c>
      <c r="AO10" s="56"/>
      <c r="AP10" s="56">
        <v>2</v>
      </c>
      <c r="AQ10" s="56"/>
      <c r="AR10" s="56"/>
      <c r="AS10" s="56"/>
      <c r="AT10" s="60"/>
    </row>
    <row r="11" spans="1:46">
      <c r="A11" s="492"/>
      <c r="B11" s="390"/>
      <c r="C11" s="76" t="s">
        <v>89</v>
      </c>
      <c r="D11" s="71"/>
      <c r="E11" s="160"/>
      <c r="F11" s="158"/>
      <c r="G11" s="158"/>
      <c r="H11" s="89"/>
      <c r="I11" s="165">
        <v>1180280</v>
      </c>
      <c r="J11" s="167">
        <v>59720</v>
      </c>
      <c r="K11" s="167">
        <v>16500</v>
      </c>
      <c r="L11" s="167">
        <v>58500</v>
      </c>
      <c r="M11" s="167">
        <v>215660</v>
      </c>
      <c r="N11" s="104"/>
      <c r="O11" s="110"/>
      <c r="P11" s="104"/>
      <c r="Q11" s="109">
        <v>1299810</v>
      </c>
      <c r="R11" s="109"/>
      <c r="S11" s="110"/>
      <c r="T11" s="104">
        <v>622840</v>
      </c>
      <c r="U11" s="109">
        <v>482400</v>
      </c>
      <c r="V11" s="51"/>
      <c r="W11" s="167">
        <v>110000</v>
      </c>
      <c r="X11" s="167">
        <v>140000</v>
      </c>
      <c r="Y11" s="167">
        <v>428000</v>
      </c>
      <c r="Z11" s="167">
        <v>2460000</v>
      </c>
      <c r="AA11" s="167"/>
      <c r="AB11" s="167">
        <v>3590530</v>
      </c>
      <c r="AC11" s="167"/>
      <c r="AD11" s="61"/>
      <c r="AE11" s="160"/>
      <c r="AF11" s="158"/>
      <c r="AG11" s="92"/>
      <c r="AH11" s="304">
        <v>1444560</v>
      </c>
      <c r="AI11" s="57">
        <v>59720</v>
      </c>
      <c r="AJ11" s="57">
        <v>50810</v>
      </c>
      <c r="AK11" s="57"/>
      <c r="AL11" s="57">
        <v>236240</v>
      </c>
      <c r="AM11" s="57">
        <v>91890</v>
      </c>
      <c r="AN11" s="57">
        <v>14290</v>
      </c>
      <c r="AO11" s="57"/>
      <c r="AP11" s="57">
        <v>71760</v>
      </c>
      <c r="AQ11" s="57"/>
      <c r="AR11" s="57"/>
      <c r="AS11" s="57"/>
      <c r="AT11" s="61"/>
    </row>
    <row r="12" spans="1:46">
      <c r="A12" s="493">
        <v>42951</v>
      </c>
      <c r="B12" s="389" t="s">
        <v>116</v>
      </c>
      <c r="C12" s="75" t="s">
        <v>88</v>
      </c>
      <c r="D12" s="70"/>
      <c r="E12" s="163"/>
      <c r="F12" s="171"/>
      <c r="G12" s="171"/>
      <c r="H12" s="90"/>
      <c r="I12" s="163">
        <v>29</v>
      </c>
      <c r="J12" s="171">
        <v>5</v>
      </c>
      <c r="K12" s="171"/>
      <c r="L12" s="171">
        <v>1</v>
      </c>
      <c r="M12" s="171">
        <v>31</v>
      </c>
      <c r="N12" s="171">
        <v>21</v>
      </c>
      <c r="O12" s="171">
        <v>21</v>
      </c>
      <c r="P12" s="171">
        <v>1</v>
      </c>
      <c r="Q12" s="171">
        <v>34</v>
      </c>
      <c r="R12" s="171"/>
      <c r="S12" s="171">
        <v>1</v>
      </c>
      <c r="T12" s="171">
        <v>5</v>
      </c>
      <c r="U12" s="171">
        <v>35</v>
      </c>
      <c r="V12" s="50"/>
      <c r="W12" s="171">
        <v>4</v>
      </c>
      <c r="X12" s="171">
        <v>1</v>
      </c>
      <c r="Y12" s="171">
        <v>2</v>
      </c>
      <c r="Z12" s="171">
        <v>22</v>
      </c>
      <c r="AA12" s="171">
        <v>1</v>
      </c>
      <c r="AB12" s="171">
        <v>189</v>
      </c>
      <c r="AC12" s="171"/>
      <c r="AD12" s="60"/>
      <c r="AE12" s="163"/>
      <c r="AF12" s="171"/>
      <c r="AG12" s="90"/>
      <c r="AH12" s="303">
        <v>35</v>
      </c>
      <c r="AI12" s="56">
        <v>3</v>
      </c>
      <c r="AJ12" s="56">
        <v>2</v>
      </c>
      <c r="AK12" s="56"/>
      <c r="AL12" s="56">
        <v>30</v>
      </c>
      <c r="AM12" s="56">
        <v>3</v>
      </c>
      <c r="AN12" s="56">
        <v>1</v>
      </c>
      <c r="AO12" s="56">
        <v>1</v>
      </c>
      <c r="AP12" s="56">
        <v>8</v>
      </c>
      <c r="AQ12" s="56"/>
      <c r="AR12" s="56"/>
      <c r="AS12" s="56"/>
      <c r="AT12" s="60"/>
    </row>
    <row r="13" spans="1:46">
      <c r="A13" s="492"/>
      <c r="B13" s="390"/>
      <c r="C13" s="76" t="s">
        <v>89</v>
      </c>
      <c r="D13" s="71"/>
      <c r="E13" s="160"/>
      <c r="F13" s="158"/>
      <c r="G13" s="158"/>
      <c r="H13" s="89"/>
      <c r="I13" s="165">
        <v>1074160</v>
      </c>
      <c r="J13" s="167">
        <v>153820</v>
      </c>
      <c r="K13" s="167"/>
      <c r="L13" s="167">
        <v>24000</v>
      </c>
      <c r="M13" s="167">
        <v>218660</v>
      </c>
      <c r="N13" s="104"/>
      <c r="O13" s="109"/>
      <c r="P13" s="110">
        <v>51230</v>
      </c>
      <c r="Q13" s="109">
        <v>1194420</v>
      </c>
      <c r="R13" s="109"/>
      <c r="S13" s="109"/>
      <c r="T13" s="109">
        <v>472840</v>
      </c>
      <c r="U13" s="109">
        <v>469000</v>
      </c>
      <c r="V13" s="51"/>
      <c r="W13" s="167">
        <v>124620</v>
      </c>
      <c r="X13" s="167">
        <v>140000</v>
      </c>
      <c r="Y13" s="167">
        <v>162760</v>
      </c>
      <c r="Z13" s="167">
        <v>2650000</v>
      </c>
      <c r="AA13" s="167">
        <v>70000</v>
      </c>
      <c r="AB13" s="167">
        <v>4770950</v>
      </c>
      <c r="AC13" s="167"/>
      <c r="AD13" s="61"/>
      <c r="AE13" s="160"/>
      <c r="AF13" s="158"/>
      <c r="AG13" s="92"/>
      <c r="AH13" s="304">
        <v>1296400</v>
      </c>
      <c r="AI13" s="57">
        <v>194380</v>
      </c>
      <c r="AJ13" s="57">
        <v>34310</v>
      </c>
      <c r="AK13" s="57"/>
      <c r="AL13" s="57">
        <v>211800</v>
      </c>
      <c r="AM13" s="57">
        <v>45270</v>
      </c>
      <c r="AN13" s="57">
        <v>8920</v>
      </c>
      <c r="AO13" s="57"/>
      <c r="AP13" s="57">
        <v>574240</v>
      </c>
      <c r="AQ13" s="57"/>
      <c r="AR13" s="57"/>
      <c r="AS13" s="57"/>
      <c r="AT13" s="61"/>
    </row>
    <row r="14" spans="1:46">
      <c r="A14" s="493">
        <v>42952</v>
      </c>
      <c r="B14" s="389" t="s">
        <v>117</v>
      </c>
      <c r="C14" s="75" t="s">
        <v>88</v>
      </c>
      <c r="D14" s="70"/>
      <c r="E14" s="163"/>
      <c r="F14" s="171"/>
      <c r="G14" s="171"/>
      <c r="H14" s="90"/>
      <c r="I14" s="163">
        <v>3</v>
      </c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50"/>
      <c r="W14" s="171"/>
      <c r="X14" s="171"/>
      <c r="Y14" s="171"/>
      <c r="Z14" s="171"/>
      <c r="AA14" s="171"/>
      <c r="AB14" s="171"/>
      <c r="AC14" s="171"/>
      <c r="AD14" s="60"/>
      <c r="AE14" s="163"/>
      <c r="AF14" s="171"/>
      <c r="AG14" s="90"/>
      <c r="AH14" s="303">
        <v>11</v>
      </c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60"/>
    </row>
    <row r="15" spans="1:46">
      <c r="A15" s="492"/>
      <c r="B15" s="390"/>
      <c r="C15" s="76" t="s">
        <v>89</v>
      </c>
      <c r="D15" s="71"/>
      <c r="E15" s="160"/>
      <c r="F15" s="158"/>
      <c r="G15" s="158"/>
      <c r="H15" s="89"/>
      <c r="I15" s="165">
        <v>111120</v>
      </c>
      <c r="J15" s="167"/>
      <c r="K15" s="167"/>
      <c r="L15" s="167"/>
      <c r="M15" s="167"/>
      <c r="N15" s="113"/>
      <c r="O15" s="113"/>
      <c r="P15" s="113"/>
      <c r="Q15" s="104"/>
      <c r="R15" s="109"/>
      <c r="S15" s="109"/>
      <c r="T15" s="109"/>
      <c r="U15" s="109"/>
      <c r="V15" s="51"/>
      <c r="W15" s="167"/>
      <c r="X15" s="167"/>
      <c r="Y15" s="167"/>
      <c r="Z15" s="167"/>
      <c r="AA15" s="167"/>
      <c r="AB15" s="167"/>
      <c r="AC15" s="167"/>
      <c r="AD15" s="61"/>
      <c r="AE15" s="160"/>
      <c r="AF15" s="158"/>
      <c r="AG15" s="92"/>
      <c r="AH15" s="304">
        <v>407440</v>
      </c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61"/>
    </row>
    <row r="16" spans="1:46">
      <c r="A16" s="493">
        <v>42954</v>
      </c>
      <c r="B16" s="494" t="s">
        <v>118</v>
      </c>
      <c r="C16" s="75" t="s">
        <v>88</v>
      </c>
      <c r="D16" s="70"/>
      <c r="E16" s="163"/>
      <c r="F16" s="171"/>
      <c r="G16" s="171"/>
      <c r="H16" s="90"/>
      <c r="I16" s="163">
        <v>30</v>
      </c>
      <c r="J16" s="171">
        <v>2</v>
      </c>
      <c r="K16" s="171">
        <v>2</v>
      </c>
      <c r="L16" s="171"/>
      <c r="M16" s="171">
        <v>28</v>
      </c>
      <c r="N16" s="171">
        <v>24</v>
      </c>
      <c r="O16" s="171">
        <v>18</v>
      </c>
      <c r="P16" s="171">
        <v>2</v>
      </c>
      <c r="Q16" s="171">
        <v>25</v>
      </c>
      <c r="R16" s="171"/>
      <c r="S16" s="171">
        <v>1</v>
      </c>
      <c r="T16" s="171">
        <v>4</v>
      </c>
      <c r="U16" s="171">
        <v>27</v>
      </c>
      <c r="V16" s="50"/>
      <c r="W16" s="171">
        <v>1</v>
      </c>
      <c r="X16" s="171"/>
      <c r="Y16" s="171">
        <v>5</v>
      </c>
      <c r="Z16" s="171">
        <v>12</v>
      </c>
      <c r="AA16" s="171">
        <v>2</v>
      </c>
      <c r="AB16" s="171">
        <v>84</v>
      </c>
      <c r="AC16" s="171"/>
      <c r="AD16" s="60"/>
      <c r="AE16" s="163"/>
      <c r="AF16" s="171"/>
      <c r="AG16" s="90"/>
      <c r="AH16" s="303">
        <v>38</v>
      </c>
      <c r="AI16" s="56">
        <v>6</v>
      </c>
      <c r="AJ16" s="56">
        <v>4</v>
      </c>
      <c r="AK16" s="56">
        <v>2</v>
      </c>
      <c r="AL16" s="56">
        <v>40</v>
      </c>
      <c r="AM16" s="56">
        <v>7</v>
      </c>
      <c r="AN16" s="56">
        <v>7</v>
      </c>
      <c r="AO16" s="56"/>
      <c r="AP16" s="56">
        <v>5</v>
      </c>
      <c r="AQ16" s="56"/>
      <c r="AR16" s="56"/>
      <c r="AS16" s="56"/>
      <c r="AT16" s="60"/>
    </row>
    <row r="17" spans="1:46">
      <c r="A17" s="492"/>
      <c r="B17" s="495"/>
      <c r="C17" s="76" t="s">
        <v>89</v>
      </c>
      <c r="D17" s="71"/>
      <c r="E17" s="160"/>
      <c r="F17" s="158"/>
      <c r="G17" s="158"/>
      <c r="H17" s="89"/>
      <c r="I17" s="165">
        <v>1111200</v>
      </c>
      <c r="J17" s="167">
        <v>99160</v>
      </c>
      <c r="K17" s="167">
        <v>35620</v>
      </c>
      <c r="L17" s="167"/>
      <c r="M17" s="167">
        <v>195080</v>
      </c>
      <c r="N17" s="104"/>
      <c r="O17" s="110"/>
      <c r="P17" s="104">
        <v>102460</v>
      </c>
      <c r="Q17" s="109">
        <v>878250</v>
      </c>
      <c r="R17" s="109"/>
      <c r="S17" s="109"/>
      <c r="T17" s="109">
        <v>322840</v>
      </c>
      <c r="U17" s="109">
        <v>361800</v>
      </c>
      <c r="V17" s="51"/>
      <c r="W17" s="167">
        <v>34810</v>
      </c>
      <c r="X17" s="167"/>
      <c r="Y17" s="167">
        <v>228000</v>
      </c>
      <c r="Z17" s="167">
        <v>1500000</v>
      </c>
      <c r="AA17" s="167">
        <v>70000</v>
      </c>
      <c r="AB17" s="167">
        <v>1971920</v>
      </c>
      <c r="AC17" s="167"/>
      <c r="AD17" s="61"/>
      <c r="AE17" s="160"/>
      <c r="AF17" s="158"/>
      <c r="AG17" s="92"/>
      <c r="AH17" s="304">
        <v>1407520</v>
      </c>
      <c r="AI17" s="57">
        <v>346720</v>
      </c>
      <c r="AJ17" s="57">
        <v>68620</v>
      </c>
      <c r="AK17" s="57">
        <v>45000</v>
      </c>
      <c r="AL17" s="57">
        <v>277400</v>
      </c>
      <c r="AM17" s="57">
        <v>375060</v>
      </c>
      <c r="AN17" s="57">
        <v>171780</v>
      </c>
      <c r="AO17" s="57"/>
      <c r="AP17" s="57">
        <v>233230</v>
      </c>
      <c r="AQ17" s="57"/>
      <c r="AR17" s="57"/>
      <c r="AS17" s="57"/>
      <c r="AT17" s="61"/>
    </row>
    <row r="18" spans="1:46">
      <c r="A18" s="493">
        <v>42955</v>
      </c>
      <c r="B18" s="494" t="s">
        <v>113</v>
      </c>
      <c r="C18" s="75" t="s">
        <v>88</v>
      </c>
      <c r="D18" s="70"/>
      <c r="E18" s="163"/>
      <c r="F18" s="171"/>
      <c r="G18" s="171"/>
      <c r="H18" s="90"/>
      <c r="I18" s="163">
        <v>27</v>
      </c>
      <c r="J18" s="171">
        <v>4</v>
      </c>
      <c r="K18" s="171">
        <v>1</v>
      </c>
      <c r="L18" s="171">
        <v>1</v>
      </c>
      <c r="M18" s="171">
        <v>29</v>
      </c>
      <c r="N18" s="171">
        <v>23</v>
      </c>
      <c r="O18" s="171">
        <v>16</v>
      </c>
      <c r="P18" s="171"/>
      <c r="Q18" s="171">
        <v>33</v>
      </c>
      <c r="R18" s="171"/>
      <c r="S18" s="171">
        <v>1</v>
      </c>
      <c r="T18" s="171"/>
      <c r="U18" s="171"/>
      <c r="V18" s="50"/>
      <c r="W18" s="171">
        <v>5</v>
      </c>
      <c r="X18" s="171"/>
      <c r="Y18" s="171">
        <v>4</v>
      </c>
      <c r="Z18" s="171">
        <v>18</v>
      </c>
      <c r="AA18" s="171"/>
      <c r="AB18" s="171">
        <v>67</v>
      </c>
      <c r="AC18" s="171">
        <v>5</v>
      </c>
      <c r="AD18" s="60"/>
      <c r="AE18" s="163"/>
      <c r="AF18" s="171"/>
      <c r="AG18" s="90"/>
      <c r="AH18" s="305">
        <v>31</v>
      </c>
      <c r="AI18" s="58">
        <v>2</v>
      </c>
      <c r="AJ18" s="58">
        <v>3</v>
      </c>
      <c r="AK18" s="58"/>
      <c r="AL18" s="58">
        <v>33</v>
      </c>
      <c r="AM18" s="58">
        <v>2</v>
      </c>
      <c r="AN18" s="58">
        <v>5</v>
      </c>
      <c r="AO18" s="58"/>
      <c r="AP18" s="58">
        <v>1</v>
      </c>
      <c r="AQ18" s="58"/>
      <c r="AR18" s="58"/>
      <c r="AS18" s="58"/>
      <c r="AT18" s="60"/>
    </row>
    <row r="19" spans="1:46">
      <c r="A19" s="492"/>
      <c r="B19" s="495"/>
      <c r="C19" s="76" t="s">
        <v>89</v>
      </c>
      <c r="D19" s="71"/>
      <c r="E19" s="160"/>
      <c r="F19" s="158"/>
      <c r="G19" s="158"/>
      <c r="H19" s="89"/>
      <c r="I19" s="165">
        <v>1000080</v>
      </c>
      <c r="J19" s="128">
        <v>165100</v>
      </c>
      <c r="K19" s="167">
        <v>17810</v>
      </c>
      <c r="L19" s="167">
        <v>16500</v>
      </c>
      <c r="M19" s="167">
        <v>201940</v>
      </c>
      <c r="N19" s="104"/>
      <c r="O19" s="115"/>
      <c r="P19" s="110"/>
      <c r="Q19" s="109">
        <v>1159290</v>
      </c>
      <c r="R19" s="114"/>
      <c r="S19" s="110"/>
      <c r="T19" s="110"/>
      <c r="U19" s="109"/>
      <c r="V19" s="51"/>
      <c r="W19" s="167">
        <v>159430</v>
      </c>
      <c r="X19" s="167"/>
      <c r="Y19" s="167">
        <v>209000</v>
      </c>
      <c r="Z19" s="167">
        <v>1980000</v>
      </c>
      <c r="AA19" s="167"/>
      <c r="AB19" s="167">
        <v>1630700</v>
      </c>
      <c r="AC19" s="167">
        <v>163770</v>
      </c>
      <c r="AD19" s="61"/>
      <c r="AE19" s="160"/>
      <c r="AF19" s="158"/>
      <c r="AG19" s="92"/>
      <c r="AH19" s="306">
        <v>1148240</v>
      </c>
      <c r="AI19" s="307">
        <v>99160</v>
      </c>
      <c r="AJ19" s="59">
        <v>52120</v>
      </c>
      <c r="AK19" s="59"/>
      <c r="AL19" s="308">
        <v>232380</v>
      </c>
      <c r="AM19" s="59">
        <v>76220</v>
      </c>
      <c r="AN19" s="59">
        <v>123440</v>
      </c>
      <c r="AO19" s="59"/>
      <c r="AP19" s="59">
        <v>74430</v>
      </c>
      <c r="AQ19" s="59"/>
      <c r="AR19" s="59"/>
      <c r="AS19" s="59"/>
      <c r="AT19" s="61"/>
    </row>
    <row r="20" spans="1:46">
      <c r="A20" s="493">
        <v>42956</v>
      </c>
      <c r="B20" s="494" t="s">
        <v>114</v>
      </c>
      <c r="C20" s="75" t="s">
        <v>88</v>
      </c>
      <c r="D20" s="70"/>
      <c r="E20" s="163"/>
      <c r="F20" s="171"/>
      <c r="G20" s="171"/>
      <c r="H20" s="90"/>
      <c r="I20" s="163">
        <v>22</v>
      </c>
      <c r="J20" s="171">
        <v>3</v>
      </c>
      <c r="K20" s="171"/>
      <c r="L20" s="171">
        <v>1</v>
      </c>
      <c r="M20" s="171">
        <v>25</v>
      </c>
      <c r="N20" s="171">
        <v>25</v>
      </c>
      <c r="O20" s="162">
        <v>21</v>
      </c>
      <c r="P20" s="171">
        <v>3</v>
      </c>
      <c r="Q20" s="171">
        <v>33</v>
      </c>
      <c r="R20" s="162"/>
      <c r="S20" s="171">
        <v>1</v>
      </c>
      <c r="T20" s="171">
        <v>4</v>
      </c>
      <c r="U20" s="171">
        <v>29</v>
      </c>
      <c r="V20" s="50"/>
      <c r="W20" s="171">
        <v>8</v>
      </c>
      <c r="X20" s="171">
        <v>1</v>
      </c>
      <c r="Y20" s="171">
        <v>2</v>
      </c>
      <c r="Z20" s="171">
        <v>11</v>
      </c>
      <c r="AA20" s="171">
        <v>1</v>
      </c>
      <c r="AB20" s="171">
        <v>51</v>
      </c>
      <c r="AC20" s="171"/>
      <c r="AD20" s="60"/>
      <c r="AE20" s="163"/>
      <c r="AF20" s="171"/>
      <c r="AG20" s="90"/>
      <c r="AH20" s="309">
        <v>32</v>
      </c>
      <c r="AI20" s="310">
        <v>3</v>
      </c>
      <c r="AJ20" s="58">
        <v>2</v>
      </c>
      <c r="AK20" s="58">
        <v>1</v>
      </c>
      <c r="AL20" s="58">
        <v>33</v>
      </c>
      <c r="AM20" s="58">
        <v>3</v>
      </c>
      <c r="AN20" s="58">
        <v>3</v>
      </c>
      <c r="AO20" s="58"/>
      <c r="AP20" s="58">
        <v>6</v>
      </c>
      <c r="AQ20" s="58"/>
      <c r="AR20" s="58"/>
      <c r="AS20" s="58"/>
      <c r="AT20" s="60"/>
    </row>
    <row r="21" spans="1:46">
      <c r="A21" s="492"/>
      <c r="B21" s="495"/>
      <c r="C21" s="76" t="s">
        <v>89</v>
      </c>
      <c r="D21" s="71"/>
      <c r="E21" s="160"/>
      <c r="F21" s="158"/>
      <c r="G21" s="158"/>
      <c r="H21" s="89"/>
      <c r="I21" s="165">
        <v>814880</v>
      </c>
      <c r="J21" s="167">
        <v>209600</v>
      </c>
      <c r="K21" s="167"/>
      <c r="L21" s="167">
        <v>25500</v>
      </c>
      <c r="M21" s="167">
        <v>174500</v>
      </c>
      <c r="N21" s="113"/>
      <c r="O21" s="113"/>
      <c r="P21" s="113">
        <v>153690</v>
      </c>
      <c r="Q21" s="110">
        <v>1159290</v>
      </c>
      <c r="R21" s="110"/>
      <c r="S21" s="110"/>
      <c r="T21" s="104">
        <v>392130</v>
      </c>
      <c r="U21" s="109">
        <v>388600</v>
      </c>
      <c r="V21" s="51"/>
      <c r="W21" s="167">
        <v>234620</v>
      </c>
      <c r="X21" s="167">
        <v>140000</v>
      </c>
      <c r="Y21" s="167">
        <v>114260</v>
      </c>
      <c r="Z21" s="167">
        <v>1310000</v>
      </c>
      <c r="AA21" s="167">
        <v>70000</v>
      </c>
      <c r="AB21" s="167">
        <v>1243270</v>
      </c>
      <c r="AC21" s="167"/>
      <c r="AD21" s="61"/>
      <c r="AE21" s="160"/>
      <c r="AF21" s="158"/>
      <c r="AG21" s="92"/>
      <c r="AH21" s="306">
        <v>1185280</v>
      </c>
      <c r="AI21" s="307">
        <v>118320</v>
      </c>
      <c r="AJ21" s="59">
        <v>33000</v>
      </c>
      <c r="AK21" s="59">
        <v>28310</v>
      </c>
      <c r="AL21" s="308">
        <v>2290380</v>
      </c>
      <c r="AM21" s="59">
        <v>86390</v>
      </c>
      <c r="AN21" s="307">
        <v>28630</v>
      </c>
      <c r="AO21" s="59"/>
      <c r="AP21" s="307">
        <v>271210</v>
      </c>
      <c r="AQ21" s="59"/>
      <c r="AR21" s="59"/>
      <c r="AS21" s="59"/>
      <c r="AT21" s="61"/>
    </row>
    <row r="22" spans="1:46">
      <c r="A22" s="493">
        <v>42957</v>
      </c>
      <c r="B22" s="494" t="s">
        <v>115</v>
      </c>
      <c r="C22" s="75" t="s">
        <v>88</v>
      </c>
      <c r="D22" s="70"/>
      <c r="E22" s="163"/>
      <c r="F22" s="171"/>
      <c r="G22" s="171"/>
      <c r="H22" s="90"/>
      <c r="I22" s="163">
        <v>25</v>
      </c>
      <c r="J22" s="171">
        <v>3</v>
      </c>
      <c r="K22" s="171"/>
      <c r="L22" s="171"/>
      <c r="M22" s="171">
        <v>23</v>
      </c>
      <c r="N22" s="171">
        <v>22</v>
      </c>
      <c r="O22" s="171">
        <v>23</v>
      </c>
      <c r="P22" s="171"/>
      <c r="Q22" s="171">
        <v>29</v>
      </c>
      <c r="R22" s="171"/>
      <c r="S22" s="171">
        <v>1</v>
      </c>
      <c r="T22" s="171">
        <v>7</v>
      </c>
      <c r="U22" s="171">
        <v>30</v>
      </c>
      <c r="V22" s="50"/>
      <c r="W22" s="171">
        <v>1</v>
      </c>
      <c r="X22" s="171"/>
      <c r="Y22" s="171">
        <v>5</v>
      </c>
      <c r="Z22" s="171">
        <v>13</v>
      </c>
      <c r="AA22" s="171"/>
      <c r="AB22" s="171">
        <v>87</v>
      </c>
      <c r="AC22" s="171"/>
      <c r="AD22" s="60"/>
      <c r="AE22" s="163"/>
      <c r="AF22" s="171">
        <v>107</v>
      </c>
      <c r="AG22" s="90"/>
      <c r="AH22" s="309">
        <v>38</v>
      </c>
      <c r="AI22" s="58">
        <v>6</v>
      </c>
      <c r="AJ22" s="58">
        <v>2</v>
      </c>
      <c r="AK22" s="58">
        <v>1</v>
      </c>
      <c r="AL22" s="58">
        <v>146</v>
      </c>
      <c r="AM22" s="58">
        <v>108</v>
      </c>
      <c r="AN22" s="58">
        <v>4</v>
      </c>
      <c r="AO22" s="58"/>
      <c r="AP22" s="58">
        <v>3</v>
      </c>
      <c r="AQ22" s="58"/>
      <c r="AR22" s="58"/>
      <c r="AS22" s="58"/>
      <c r="AT22" s="60"/>
    </row>
    <row r="23" spans="1:46">
      <c r="A23" s="492"/>
      <c r="B23" s="495"/>
      <c r="C23" s="76" t="s">
        <v>89</v>
      </c>
      <c r="D23" s="71"/>
      <c r="E23" s="160"/>
      <c r="F23" s="158"/>
      <c r="G23" s="158"/>
      <c r="H23" s="89"/>
      <c r="I23" s="165">
        <v>926000</v>
      </c>
      <c r="J23" s="167">
        <v>194380</v>
      </c>
      <c r="K23" s="167"/>
      <c r="L23" s="167"/>
      <c r="M23" s="167">
        <v>163780</v>
      </c>
      <c r="N23" s="104"/>
      <c r="O23" s="110"/>
      <c r="P23" s="110"/>
      <c r="Q23" s="110">
        <v>1018770</v>
      </c>
      <c r="R23" s="110"/>
      <c r="S23" s="110"/>
      <c r="T23" s="110">
        <v>564970</v>
      </c>
      <c r="U23" s="109">
        <v>402000</v>
      </c>
      <c r="V23" s="51"/>
      <c r="W23" s="167">
        <v>34810</v>
      </c>
      <c r="X23" s="167"/>
      <c r="Y23" s="167">
        <v>455000</v>
      </c>
      <c r="Z23" s="167">
        <v>1510000</v>
      </c>
      <c r="AA23" s="167"/>
      <c r="AB23" s="167">
        <v>2185900</v>
      </c>
      <c r="AC23" s="167"/>
      <c r="AD23" s="61"/>
      <c r="AE23" s="160"/>
      <c r="AF23" s="158">
        <v>9870050</v>
      </c>
      <c r="AG23" s="92"/>
      <c r="AH23" s="306">
        <v>1407520</v>
      </c>
      <c r="AI23" s="307">
        <v>358320</v>
      </c>
      <c r="AJ23" s="59">
        <v>33000</v>
      </c>
      <c r="AK23" s="307">
        <v>24000</v>
      </c>
      <c r="AL23" s="307">
        <v>292400</v>
      </c>
      <c r="AM23" s="59">
        <v>5185950</v>
      </c>
      <c r="AN23" s="59">
        <v>85890</v>
      </c>
      <c r="AO23" s="59"/>
      <c r="AP23" s="59">
        <v>161210</v>
      </c>
      <c r="AQ23" s="59"/>
      <c r="AR23" s="59"/>
      <c r="AS23" s="59"/>
      <c r="AT23" s="61"/>
    </row>
    <row r="24" spans="1:46">
      <c r="A24" s="493">
        <v>42958</v>
      </c>
      <c r="B24" s="494" t="s">
        <v>116</v>
      </c>
      <c r="C24" s="75" t="s">
        <v>88</v>
      </c>
      <c r="D24" s="70"/>
      <c r="E24" s="163"/>
      <c r="F24" s="171"/>
      <c r="G24" s="171"/>
      <c r="H24" s="90"/>
      <c r="I24" s="163">
        <v>28</v>
      </c>
      <c r="J24" s="171">
        <v>1</v>
      </c>
      <c r="K24" s="171"/>
      <c r="L24" s="171"/>
      <c r="M24" s="171">
        <v>30</v>
      </c>
      <c r="N24" s="171">
        <v>23</v>
      </c>
      <c r="O24" s="171">
        <v>17</v>
      </c>
      <c r="P24" s="171">
        <v>6</v>
      </c>
      <c r="Q24" s="171">
        <v>26</v>
      </c>
      <c r="R24" s="171"/>
      <c r="S24" s="171">
        <v>1</v>
      </c>
      <c r="T24" s="171">
        <v>6</v>
      </c>
      <c r="U24" s="171">
        <v>30</v>
      </c>
      <c r="V24" s="50"/>
      <c r="W24" s="171">
        <v>4</v>
      </c>
      <c r="X24" s="171"/>
      <c r="Y24" s="171">
        <v>4</v>
      </c>
      <c r="Z24" s="171">
        <v>12</v>
      </c>
      <c r="AA24" s="171"/>
      <c r="AB24" s="171">
        <v>73</v>
      </c>
      <c r="AC24" s="171"/>
      <c r="AD24" s="60"/>
      <c r="AE24" s="163"/>
      <c r="AF24" s="171"/>
      <c r="AG24" s="90"/>
      <c r="AH24" s="309">
        <v>37</v>
      </c>
      <c r="AI24" s="58">
        <v>5</v>
      </c>
      <c r="AJ24" s="58">
        <v>1</v>
      </c>
      <c r="AK24" s="58">
        <v>2</v>
      </c>
      <c r="AL24" s="58">
        <v>33</v>
      </c>
      <c r="AM24" s="58">
        <v>7</v>
      </c>
      <c r="AN24" s="58">
        <v>3</v>
      </c>
      <c r="AO24" s="58">
        <v>3</v>
      </c>
      <c r="AP24" s="58">
        <v>10</v>
      </c>
      <c r="AQ24" s="58"/>
      <c r="AR24" s="58"/>
      <c r="AS24" s="58"/>
      <c r="AT24" s="60"/>
    </row>
    <row r="25" spans="1:46">
      <c r="A25" s="492"/>
      <c r="B25" s="495"/>
      <c r="C25" s="76" t="s">
        <v>119</v>
      </c>
      <c r="D25" s="71"/>
      <c r="E25" s="160"/>
      <c r="F25" s="158"/>
      <c r="G25" s="158"/>
      <c r="H25" s="89"/>
      <c r="I25" s="165">
        <v>1037120</v>
      </c>
      <c r="J25" s="167">
        <v>59720</v>
      </c>
      <c r="K25" s="167"/>
      <c r="L25" s="167"/>
      <c r="M25" s="167">
        <v>208800</v>
      </c>
      <c r="N25" s="104"/>
      <c r="O25" s="110"/>
      <c r="P25" s="104">
        <v>307380</v>
      </c>
      <c r="Q25" s="117">
        <v>913380</v>
      </c>
      <c r="R25" s="109"/>
      <c r="S25" s="109"/>
      <c r="T25" s="109">
        <v>484260</v>
      </c>
      <c r="U25" s="109">
        <v>402000</v>
      </c>
      <c r="V25" s="51"/>
      <c r="W25" s="167">
        <v>110000</v>
      </c>
      <c r="X25" s="167"/>
      <c r="Y25" s="167">
        <v>178000</v>
      </c>
      <c r="Z25" s="167">
        <v>1380000</v>
      </c>
      <c r="AA25" s="167"/>
      <c r="AB25" s="167">
        <v>1823450</v>
      </c>
      <c r="AC25" s="167"/>
      <c r="AD25" s="61"/>
      <c r="AE25" s="160"/>
      <c r="AF25" s="158"/>
      <c r="AG25" s="92"/>
      <c r="AH25" s="306">
        <v>1370480</v>
      </c>
      <c r="AI25" s="307">
        <v>278330</v>
      </c>
      <c r="AJ25" s="307">
        <v>17810</v>
      </c>
      <c r="AK25" s="307">
        <v>48000</v>
      </c>
      <c r="AL25" s="307">
        <v>235380</v>
      </c>
      <c r="AM25" s="307">
        <v>437120</v>
      </c>
      <c r="AN25" s="307">
        <v>66180</v>
      </c>
      <c r="AO25" s="307"/>
      <c r="AP25" s="307">
        <v>641460</v>
      </c>
      <c r="AQ25" s="59"/>
      <c r="AR25" s="59"/>
      <c r="AS25" s="59"/>
      <c r="AT25" s="61"/>
    </row>
    <row r="26" spans="1:46">
      <c r="A26" s="493">
        <v>42959</v>
      </c>
      <c r="B26" s="494" t="s">
        <v>117</v>
      </c>
      <c r="C26" s="75" t="s">
        <v>88</v>
      </c>
      <c r="D26" s="70"/>
      <c r="E26" s="163"/>
      <c r="F26" s="171"/>
      <c r="G26" s="171"/>
      <c r="H26" s="90"/>
      <c r="I26" s="163"/>
      <c r="J26" s="171"/>
      <c r="K26" s="171"/>
      <c r="L26" s="171"/>
      <c r="M26" s="171"/>
      <c r="N26" s="171"/>
      <c r="O26" s="171"/>
      <c r="P26" s="171"/>
      <c r="Q26" s="162"/>
      <c r="R26" s="171"/>
      <c r="S26" s="171"/>
      <c r="T26" s="171"/>
      <c r="U26" s="171"/>
      <c r="V26" s="50"/>
      <c r="W26" s="171"/>
      <c r="X26" s="171"/>
      <c r="Y26" s="171"/>
      <c r="Z26" s="171"/>
      <c r="AA26" s="171"/>
      <c r="AB26" s="171"/>
      <c r="AC26" s="171"/>
      <c r="AD26" s="60"/>
      <c r="AE26" s="163"/>
      <c r="AF26" s="171"/>
      <c r="AG26" s="90"/>
      <c r="AH26" s="309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60"/>
    </row>
    <row r="27" spans="1:46">
      <c r="A27" s="492"/>
      <c r="B27" s="495"/>
      <c r="C27" s="76" t="s">
        <v>89</v>
      </c>
      <c r="D27" s="71"/>
      <c r="E27" s="160"/>
      <c r="F27" s="158"/>
      <c r="G27" s="158"/>
      <c r="H27" s="89"/>
      <c r="I27" s="165"/>
      <c r="J27" s="167"/>
      <c r="K27" s="167"/>
      <c r="L27" s="167"/>
      <c r="M27" s="167"/>
      <c r="N27" s="104"/>
      <c r="O27" s="110"/>
      <c r="P27" s="110"/>
      <c r="Q27" s="110"/>
      <c r="R27" s="104"/>
      <c r="S27" s="110"/>
      <c r="T27" s="110"/>
      <c r="U27" s="109"/>
      <c r="V27" s="51"/>
      <c r="W27" s="167"/>
      <c r="X27" s="167"/>
      <c r="Y27" s="167"/>
      <c r="Z27" s="167"/>
      <c r="AA27" s="167"/>
      <c r="AB27" s="167"/>
      <c r="AC27" s="167"/>
      <c r="AD27" s="61"/>
      <c r="AE27" s="160"/>
      <c r="AF27" s="158"/>
      <c r="AG27" s="92"/>
      <c r="AH27" s="306"/>
      <c r="AI27" s="307"/>
      <c r="AJ27" s="59"/>
      <c r="AK27" s="59"/>
      <c r="AL27" s="308"/>
      <c r="AM27" s="59"/>
      <c r="AN27" s="59"/>
      <c r="AO27" s="59"/>
      <c r="AP27" s="59"/>
      <c r="AQ27" s="59"/>
      <c r="AR27" s="59"/>
      <c r="AS27" s="59"/>
      <c r="AT27" s="61"/>
    </row>
    <row r="28" spans="1:46">
      <c r="A28" s="493">
        <v>42961</v>
      </c>
      <c r="B28" s="494" t="s">
        <v>118</v>
      </c>
      <c r="C28" s="75" t="s">
        <v>88</v>
      </c>
      <c r="D28" s="70"/>
      <c r="E28" s="163"/>
      <c r="F28" s="171"/>
      <c r="G28" s="171"/>
      <c r="H28" s="90"/>
      <c r="I28" s="163">
        <v>28</v>
      </c>
      <c r="J28" s="171">
        <v>2</v>
      </c>
      <c r="K28" s="171">
        <v>2</v>
      </c>
      <c r="L28" s="171"/>
      <c r="M28" s="171">
        <v>29</v>
      </c>
      <c r="N28" s="171">
        <v>26</v>
      </c>
      <c r="O28" s="171">
        <v>13</v>
      </c>
      <c r="P28" s="171">
        <v>3</v>
      </c>
      <c r="Q28" s="171">
        <v>34</v>
      </c>
      <c r="R28" s="171"/>
      <c r="S28" s="171">
        <v>2</v>
      </c>
      <c r="T28" s="171">
        <v>4</v>
      </c>
      <c r="U28" s="171">
        <v>34</v>
      </c>
      <c r="V28" s="50"/>
      <c r="W28" s="171">
        <v>2</v>
      </c>
      <c r="X28" s="171"/>
      <c r="Y28" s="171">
        <v>6</v>
      </c>
      <c r="Z28" s="171">
        <v>13</v>
      </c>
      <c r="AA28" s="171"/>
      <c r="AB28" s="171">
        <v>131</v>
      </c>
      <c r="AC28" s="171"/>
      <c r="AD28" s="60"/>
      <c r="AE28" s="163"/>
      <c r="AF28" s="171">
        <v>23</v>
      </c>
      <c r="AG28" s="90"/>
      <c r="AH28" s="309">
        <v>67</v>
      </c>
      <c r="AI28" s="58">
        <v>3</v>
      </c>
      <c r="AJ28" s="58">
        <v>3</v>
      </c>
      <c r="AK28" s="58">
        <v>7</v>
      </c>
      <c r="AL28" s="58">
        <v>87</v>
      </c>
      <c r="AM28" s="58">
        <v>13</v>
      </c>
      <c r="AN28" s="58">
        <v>5</v>
      </c>
      <c r="AO28" s="58">
        <v>2</v>
      </c>
      <c r="AP28" s="58">
        <v>20</v>
      </c>
      <c r="AQ28" s="58"/>
      <c r="AR28" s="58"/>
      <c r="AS28" s="58"/>
      <c r="AT28" s="60"/>
    </row>
    <row r="29" spans="1:46">
      <c r="A29" s="492"/>
      <c r="B29" s="495"/>
      <c r="C29" s="76" t="s">
        <v>89</v>
      </c>
      <c r="D29" s="71"/>
      <c r="E29" s="160"/>
      <c r="F29" s="158"/>
      <c r="G29" s="158"/>
      <c r="H29" s="89"/>
      <c r="I29" s="165">
        <v>1037120</v>
      </c>
      <c r="J29" s="167">
        <v>134660</v>
      </c>
      <c r="K29" s="167">
        <v>36690</v>
      </c>
      <c r="L29" s="167"/>
      <c r="M29" s="167">
        <v>201940</v>
      </c>
      <c r="N29" s="104"/>
      <c r="O29" s="109"/>
      <c r="P29" s="109">
        <v>153690</v>
      </c>
      <c r="Q29" s="110">
        <v>1194420</v>
      </c>
      <c r="R29" s="110"/>
      <c r="S29" s="110"/>
      <c r="T29" s="104">
        <v>322840</v>
      </c>
      <c r="U29" s="109">
        <v>455600</v>
      </c>
      <c r="V29" s="51"/>
      <c r="W29" s="167">
        <v>69620</v>
      </c>
      <c r="X29" s="167"/>
      <c r="Y29" s="167">
        <v>328000</v>
      </c>
      <c r="Z29" s="167">
        <v>1510000</v>
      </c>
      <c r="AA29" s="167"/>
      <c r="AB29" s="167">
        <v>3389180</v>
      </c>
      <c r="AC29" s="167"/>
      <c r="AD29" s="61"/>
      <c r="AE29" s="160"/>
      <c r="AF29" s="158">
        <v>1151280</v>
      </c>
      <c r="AG29" s="92"/>
      <c r="AH29" s="306">
        <v>2481680</v>
      </c>
      <c r="AI29" s="59">
        <v>174100</v>
      </c>
      <c r="AJ29" s="59">
        <v>52120</v>
      </c>
      <c r="AK29" s="59">
        <v>170430</v>
      </c>
      <c r="AL29" s="308">
        <v>599820</v>
      </c>
      <c r="AM29" s="59">
        <v>485520</v>
      </c>
      <c r="AN29" s="59">
        <v>235090</v>
      </c>
      <c r="AO29" s="59">
        <v>50000</v>
      </c>
      <c r="AP29" s="59">
        <v>782760</v>
      </c>
      <c r="AQ29" s="59"/>
      <c r="AR29" s="59"/>
      <c r="AS29" s="59"/>
      <c r="AT29" s="61"/>
    </row>
    <row r="30" spans="1:46">
      <c r="A30" s="493">
        <v>42962</v>
      </c>
      <c r="B30" s="494" t="s">
        <v>113</v>
      </c>
      <c r="C30" s="75" t="s">
        <v>88</v>
      </c>
      <c r="D30" s="70"/>
      <c r="E30" s="163"/>
      <c r="F30" s="171"/>
      <c r="G30" s="171"/>
      <c r="H30" s="90"/>
      <c r="I30" s="163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50"/>
      <c r="W30" s="171"/>
      <c r="X30" s="171"/>
      <c r="Y30" s="171"/>
      <c r="Z30" s="171"/>
      <c r="AA30" s="171"/>
      <c r="AB30" s="171"/>
      <c r="AC30" s="171"/>
      <c r="AD30" s="60"/>
      <c r="AE30" s="163"/>
      <c r="AF30" s="171"/>
      <c r="AG30" s="90"/>
      <c r="AH30" s="309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60"/>
    </row>
    <row r="31" spans="1:46">
      <c r="A31" s="492"/>
      <c r="B31" s="495"/>
      <c r="C31" s="76" t="s">
        <v>89</v>
      </c>
      <c r="D31" s="71"/>
      <c r="E31" s="160"/>
      <c r="F31" s="158"/>
      <c r="G31" s="158"/>
      <c r="H31" s="89"/>
      <c r="I31" s="165"/>
      <c r="J31" s="167"/>
      <c r="K31" s="167"/>
      <c r="L31" s="167"/>
      <c r="M31" s="167"/>
      <c r="N31" s="104"/>
      <c r="O31" s="110"/>
      <c r="P31" s="110"/>
      <c r="Q31" s="110"/>
      <c r="R31" s="110"/>
      <c r="S31" s="110"/>
      <c r="T31" s="110"/>
      <c r="U31" s="116"/>
      <c r="V31" s="51"/>
      <c r="W31" s="167"/>
      <c r="X31" s="167"/>
      <c r="Y31" s="167"/>
      <c r="Z31" s="167"/>
      <c r="AA31" s="167"/>
      <c r="AB31" s="167"/>
      <c r="AC31" s="167"/>
      <c r="AD31" s="61"/>
      <c r="AE31" s="160"/>
      <c r="AF31" s="158"/>
      <c r="AG31" s="92"/>
      <c r="AH31" s="306"/>
      <c r="AI31" s="59"/>
      <c r="AJ31" s="59"/>
      <c r="AK31" s="307"/>
      <c r="AL31" s="308"/>
      <c r="AM31" s="59"/>
      <c r="AN31" s="59"/>
      <c r="AO31" s="59"/>
      <c r="AP31" s="59"/>
      <c r="AQ31" s="59"/>
      <c r="AR31" s="59"/>
      <c r="AS31" s="59"/>
      <c r="AT31" s="61"/>
    </row>
    <row r="32" spans="1:46">
      <c r="A32" s="493">
        <v>42963</v>
      </c>
      <c r="B32" s="494" t="s">
        <v>114</v>
      </c>
      <c r="C32" s="75" t="s">
        <v>88</v>
      </c>
      <c r="D32" s="70"/>
      <c r="E32" s="163"/>
      <c r="F32" s="171"/>
      <c r="G32" s="171"/>
      <c r="H32" s="90"/>
      <c r="I32" s="163">
        <v>28</v>
      </c>
      <c r="J32" s="171">
        <v>5</v>
      </c>
      <c r="K32" s="171">
        <v>1</v>
      </c>
      <c r="L32" s="171"/>
      <c r="M32" s="171">
        <v>33</v>
      </c>
      <c r="N32" s="171">
        <v>23</v>
      </c>
      <c r="O32" s="171">
        <v>16</v>
      </c>
      <c r="P32" s="171">
        <v>5</v>
      </c>
      <c r="Q32" s="171">
        <v>27</v>
      </c>
      <c r="R32" s="171"/>
      <c r="S32" s="171">
        <v>2</v>
      </c>
      <c r="T32" s="171">
        <v>3</v>
      </c>
      <c r="U32" s="162">
        <v>25</v>
      </c>
      <c r="V32" s="50"/>
      <c r="W32" s="171">
        <v>4</v>
      </c>
      <c r="X32" s="171"/>
      <c r="Y32" s="171">
        <v>9</v>
      </c>
      <c r="Z32" s="171">
        <v>14</v>
      </c>
      <c r="AA32" s="171"/>
      <c r="AB32" s="171">
        <v>41</v>
      </c>
      <c r="AC32" s="171"/>
      <c r="AD32" s="60"/>
      <c r="AE32" s="163"/>
      <c r="AF32" s="171">
        <v>53</v>
      </c>
      <c r="AG32" s="90"/>
      <c r="AH32" s="309">
        <v>22</v>
      </c>
      <c r="AI32" s="58"/>
      <c r="AJ32" s="58">
        <v>3</v>
      </c>
      <c r="AK32" s="58">
        <v>3</v>
      </c>
      <c r="AL32" s="58">
        <v>65</v>
      </c>
      <c r="AM32" s="58">
        <v>34</v>
      </c>
      <c r="AN32" s="58">
        <v>9</v>
      </c>
      <c r="AO32" s="58">
        <v>2</v>
      </c>
      <c r="AP32" s="58">
        <v>3</v>
      </c>
      <c r="AQ32" s="58"/>
      <c r="AR32" s="58"/>
      <c r="AS32" s="58"/>
      <c r="AT32" s="60"/>
    </row>
    <row r="33" spans="1:46">
      <c r="A33" s="492"/>
      <c r="B33" s="495"/>
      <c r="C33" s="76" t="s">
        <v>89</v>
      </c>
      <c r="D33" s="71"/>
      <c r="E33" s="160"/>
      <c r="F33" s="158"/>
      <c r="G33" s="158"/>
      <c r="H33" s="89"/>
      <c r="I33" s="165">
        <v>1037120</v>
      </c>
      <c r="J33" s="167">
        <v>288480</v>
      </c>
      <c r="K33" s="167">
        <v>17810</v>
      </c>
      <c r="L33" s="167"/>
      <c r="M33" s="167">
        <v>229380</v>
      </c>
      <c r="N33" s="104"/>
      <c r="O33" s="110"/>
      <c r="P33" s="104">
        <v>256150</v>
      </c>
      <c r="Q33" s="110">
        <v>948510</v>
      </c>
      <c r="R33" s="110"/>
      <c r="S33" s="104"/>
      <c r="T33" s="109">
        <v>242130</v>
      </c>
      <c r="U33" s="109">
        <v>335000</v>
      </c>
      <c r="V33" s="51"/>
      <c r="W33" s="167">
        <v>124620</v>
      </c>
      <c r="X33" s="167"/>
      <c r="Y33" s="167">
        <v>867760</v>
      </c>
      <c r="Z33" s="167">
        <v>1550000</v>
      </c>
      <c r="AA33" s="167"/>
      <c r="AB33" s="167">
        <v>1033230</v>
      </c>
      <c r="AC33" s="167"/>
      <c r="AD33" s="61"/>
      <c r="AE33" s="160"/>
      <c r="AF33" s="158">
        <v>3626970</v>
      </c>
      <c r="AG33" s="92"/>
      <c r="AH33" s="306">
        <v>814880</v>
      </c>
      <c r="AI33" s="307"/>
      <c r="AJ33" s="59">
        <v>49500</v>
      </c>
      <c r="AK33" s="307">
        <v>55980</v>
      </c>
      <c r="AL33" s="308">
        <v>445900</v>
      </c>
      <c r="AM33" s="59">
        <v>1475870</v>
      </c>
      <c r="AN33" s="59">
        <v>275010</v>
      </c>
      <c r="AO33" s="59"/>
      <c r="AP33" s="59">
        <v>204610</v>
      </c>
      <c r="AQ33" s="59"/>
      <c r="AR33" s="59"/>
      <c r="AS33" s="59"/>
      <c r="AT33" s="61"/>
    </row>
    <row r="34" spans="1:46">
      <c r="A34" s="493">
        <v>42964</v>
      </c>
      <c r="B34" s="494" t="s">
        <v>115</v>
      </c>
      <c r="C34" s="75" t="s">
        <v>88</v>
      </c>
      <c r="D34" s="70"/>
      <c r="E34" s="163"/>
      <c r="F34" s="171"/>
      <c r="G34" s="171"/>
      <c r="H34" s="90"/>
      <c r="I34" s="163">
        <v>24</v>
      </c>
      <c r="J34" s="171">
        <v>2</v>
      </c>
      <c r="K34" s="171">
        <v>3</v>
      </c>
      <c r="L34" s="171"/>
      <c r="M34" s="171">
        <v>24</v>
      </c>
      <c r="N34" s="171">
        <v>28</v>
      </c>
      <c r="O34" s="171">
        <v>20</v>
      </c>
      <c r="P34" s="171"/>
      <c r="Q34" s="171">
        <v>27</v>
      </c>
      <c r="R34" s="171"/>
      <c r="S34" s="171">
        <v>1</v>
      </c>
      <c r="T34" s="171">
        <v>5</v>
      </c>
      <c r="U34" s="171">
        <v>30</v>
      </c>
      <c r="V34" s="50"/>
      <c r="W34" s="171">
        <v>3</v>
      </c>
      <c r="X34" s="171"/>
      <c r="Y34" s="171">
        <v>3</v>
      </c>
      <c r="Z34" s="171">
        <v>16</v>
      </c>
      <c r="AA34" s="171"/>
      <c r="AB34" s="171">
        <v>55</v>
      </c>
      <c r="AC34" s="171">
        <v>1</v>
      </c>
      <c r="AD34" s="60"/>
      <c r="AE34" s="163"/>
      <c r="AF34" s="171">
        <v>44</v>
      </c>
      <c r="AG34" s="90"/>
      <c r="AH34" s="309">
        <v>33</v>
      </c>
      <c r="AI34" s="58">
        <v>40</v>
      </c>
      <c r="AJ34" s="58">
        <v>3</v>
      </c>
      <c r="AK34" s="58">
        <v>1</v>
      </c>
      <c r="AL34" s="58">
        <v>78</v>
      </c>
      <c r="AM34" s="58">
        <v>4</v>
      </c>
      <c r="AN34" s="58"/>
      <c r="AO34" s="58">
        <v>1</v>
      </c>
      <c r="AP34" s="58">
        <v>6</v>
      </c>
      <c r="AQ34" s="58"/>
      <c r="AR34" s="58"/>
      <c r="AS34" s="58"/>
      <c r="AT34" s="60"/>
    </row>
    <row r="35" spans="1:46">
      <c r="A35" s="492"/>
      <c r="B35" s="495"/>
      <c r="C35" s="76" t="s">
        <v>89</v>
      </c>
      <c r="D35" s="71"/>
      <c r="E35" s="160"/>
      <c r="F35" s="158"/>
      <c r="G35" s="158"/>
      <c r="H35" s="89"/>
      <c r="I35" s="165">
        <v>888960</v>
      </c>
      <c r="J35" s="167">
        <v>114380</v>
      </c>
      <c r="K35" s="167">
        <v>55570</v>
      </c>
      <c r="L35" s="167"/>
      <c r="M35" s="167">
        <v>164640</v>
      </c>
      <c r="N35" s="104"/>
      <c r="O35" s="109"/>
      <c r="P35" s="115"/>
      <c r="Q35" s="104">
        <v>948510</v>
      </c>
      <c r="R35" s="110"/>
      <c r="S35" s="104"/>
      <c r="T35" s="110">
        <v>542130</v>
      </c>
      <c r="U35" s="311">
        <v>402000</v>
      </c>
      <c r="V35" s="51"/>
      <c r="W35" s="167">
        <v>89810</v>
      </c>
      <c r="X35" s="167"/>
      <c r="Y35" s="167">
        <v>200000</v>
      </c>
      <c r="Z35" s="167">
        <v>1900000</v>
      </c>
      <c r="AA35" s="167"/>
      <c r="AB35" s="167">
        <v>1273810</v>
      </c>
      <c r="AC35" s="167">
        <v>13160</v>
      </c>
      <c r="AD35" s="61"/>
      <c r="AE35" s="160"/>
      <c r="AF35" s="158">
        <v>1957280</v>
      </c>
      <c r="AG35" s="92"/>
      <c r="AH35" s="306">
        <v>1222320</v>
      </c>
      <c r="AI35" s="307">
        <v>179160</v>
      </c>
      <c r="AJ35" s="307">
        <v>36690</v>
      </c>
      <c r="AK35" s="307">
        <v>25500</v>
      </c>
      <c r="AL35" s="307">
        <v>544080</v>
      </c>
      <c r="AM35" s="59">
        <v>122620</v>
      </c>
      <c r="AN35" s="59"/>
      <c r="AO35" s="59"/>
      <c r="AP35" s="59">
        <v>300070</v>
      </c>
      <c r="AQ35" s="59"/>
      <c r="AR35" s="59"/>
      <c r="AS35" s="59"/>
      <c r="AT35" s="61"/>
    </row>
    <row r="36" spans="1:46">
      <c r="A36" s="493">
        <v>42965</v>
      </c>
      <c r="B36" s="494" t="s">
        <v>116</v>
      </c>
      <c r="C36" s="75" t="s">
        <v>88</v>
      </c>
      <c r="D36" s="70"/>
      <c r="E36" s="163"/>
      <c r="F36" s="171"/>
      <c r="G36" s="171"/>
      <c r="H36" s="90"/>
      <c r="I36" s="163">
        <v>30</v>
      </c>
      <c r="J36" s="171">
        <v>2</v>
      </c>
      <c r="K36" s="171"/>
      <c r="L36" s="171">
        <v>1</v>
      </c>
      <c r="M36" s="171">
        <v>28</v>
      </c>
      <c r="N36" s="171">
        <v>17</v>
      </c>
      <c r="O36" s="171">
        <v>19</v>
      </c>
      <c r="P36" s="162">
        <v>2</v>
      </c>
      <c r="Q36" s="171">
        <v>24</v>
      </c>
      <c r="R36" s="171"/>
      <c r="S36" s="171">
        <v>2</v>
      </c>
      <c r="T36" s="171">
        <v>5</v>
      </c>
      <c r="U36" s="162">
        <v>22</v>
      </c>
      <c r="V36" s="50"/>
      <c r="W36" s="171"/>
      <c r="X36" s="171">
        <v>3</v>
      </c>
      <c r="Y36" s="171">
        <v>3</v>
      </c>
      <c r="Z36" s="171">
        <v>8</v>
      </c>
      <c r="AA36" s="171"/>
      <c r="AB36" s="171">
        <v>40</v>
      </c>
      <c r="AC36" s="171"/>
      <c r="AD36" s="60"/>
      <c r="AE36" s="163"/>
      <c r="AF36" s="171"/>
      <c r="AG36" s="90"/>
      <c r="AH36" s="309">
        <v>31</v>
      </c>
      <c r="AI36" s="58">
        <v>1</v>
      </c>
      <c r="AJ36" s="58">
        <v>6</v>
      </c>
      <c r="AK36" s="58">
        <v>7</v>
      </c>
      <c r="AL36" s="58">
        <v>20</v>
      </c>
      <c r="AM36" s="58">
        <v>4</v>
      </c>
      <c r="AN36" s="58">
        <v>7</v>
      </c>
      <c r="AO36" s="58">
        <v>2</v>
      </c>
      <c r="AP36" s="58">
        <v>5</v>
      </c>
      <c r="AQ36" s="58"/>
      <c r="AR36" s="58"/>
      <c r="AS36" s="58"/>
      <c r="AT36" s="60"/>
    </row>
    <row r="37" spans="1:46">
      <c r="A37" s="492"/>
      <c r="B37" s="495"/>
      <c r="C37" s="76" t="s">
        <v>89</v>
      </c>
      <c r="D37" s="71"/>
      <c r="E37" s="160"/>
      <c r="F37" s="158"/>
      <c r="G37" s="158"/>
      <c r="H37" s="89"/>
      <c r="I37" s="165">
        <v>1111200</v>
      </c>
      <c r="J37" s="167">
        <v>76480</v>
      </c>
      <c r="K37" s="167"/>
      <c r="L37" s="167">
        <v>16500</v>
      </c>
      <c r="M37" s="167">
        <v>195080</v>
      </c>
      <c r="N37" s="113"/>
      <c r="O37" s="113"/>
      <c r="P37" s="113">
        <v>102460</v>
      </c>
      <c r="Q37" s="104">
        <v>843120</v>
      </c>
      <c r="R37" s="110"/>
      <c r="S37" s="110"/>
      <c r="T37" s="118">
        <v>472840</v>
      </c>
      <c r="U37" s="109">
        <v>268000</v>
      </c>
      <c r="V37" s="51"/>
      <c r="W37" s="167"/>
      <c r="X37" s="167">
        <v>420000</v>
      </c>
      <c r="Y37" s="167">
        <v>330000</v>
      </c>
      <c r="Z37" s="167">
        <v>86000</v>
      </c>
      <c r="AA37" s="167"/>
      <c r="AB37" s="167">
        <v>840510</v>
      </c>
      <c r="AC37" s="167"/>
      <c r="AD37" s="61"/>
      <c r="AE37" s="160"/>
      <c r="AF37" s="158"/>
      <c r="AG37" s="92"/>
      <c r="AH37" s="306">
        <v>1148240</v>
      </c>
      <c r="AI37" s="307">
        <v>59720</v>
      </c>
      <c r="AJ37" s="59">
        <v>82500</v>
      </c>
      <c r="AK37" s="307">
        <v>181500</v>
      </c>
      <c r="AL37" s="308">
        <v>140200</v>
      </c>
      <c r="AM37" s="59">
        <v>395040</v>
      </c>
      <c r="AN37" s="59">
        <v>143150</v>
      </c>
      <c r="AO37" s="59"/>
      <c r="AP37" s="59">
        <v>331320</v>
      </c>
      <c r="AQ37" s="59"/>
      <c r="AR37" s="59"/>
      <c r="AS37" s="59"/>
      <c r="AT37" s="61"/>
    </row>
    <row r="38" spans="1:46">
      <c r="A38" s="493">
        <v>42966</v>
      </c>
      <c r="B38" s="494" t="s">
        <v>117</v>
      </c>
      <c r="C38" s="75" t="s">
        <v>88</v>
      </c>
      <c r="D38" s="70"/>
      <c r="E38" s="163"/>
      <c r="F38" s="171"/>
      <c r="G38" s="171"/>
      <c r="H38" s="90"/>
      <c r="I38" s="163">
        <v>2</v>
      </c>
      <c r="J38" s="171"/>
      <c r="K38" s="171"/>
      <c r="L38" s="171"/>
      <c r="M38" s="171"/>
      <c r="N38" s="171"/>
      <c r="O38" s="171"/>
      <c r="P38" s="171"/>
      <c r="Q38" s="111"/>
      <c r="R38" s="171"/>
      <c r="S38" s="171"/>
      <c r="T38" s="119"/>
      <c r="U38" s="171"/>
      <c r="V38" s="50"/>
      <c r="W38" s="171"/>
      <c r="X38" s="171"/>
      <c r="Y38" s="171"/>
      <c r="Z38" s="171"/>
      <c r="AA38" s="171"/>
      <c r="AB38" s="171"/>
      <c r="AC38" s="171"/>
      <c r="AD38" s="60"/>
      <c r="AE38" s="163"/>
      <c r="AF38" s="171"/>
      <c r="AG38" s="90"/>
      <c r="AH38" s="309">
        <v>5</v>
      </c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60"/>
    </row>
    <row r="39" spans="1:46">
      <c r="A39" s="492"/>
      <c r="B39" s="495"/>
      <c r="C39" s="76" t="s">
        <v>89</v>
      </c>
      <c r="D39" s="71"/>
      <c r="E39" s="160"/>
      <c r="F39" s="158"/>
      <c r="G39" s="158"/>
      <c r="H39" s="89"/>
      <c r="I39" s="165">
        <v>74080</v>
      </c>
      <c r="J39" s="128"/>
      <c r="K39" s="167"/>
      <c r="L39" s="128"/>
      <c r="M39" s="167"/>
      <c r="N39" s="104"/>
      <c r="O39" s="110"/>
      <c r="P39" s="104"/>
      <c r="Q39" s="120"/>
      <c r="R39" s="109"/>
      <c r="S39" s="109"/>
      <c r="T39" s="109"/>
      <c r="U39" s="109"/>
      <c r="V39" s="51"/>
      <c r="W39" s="167"/>
      <c r="X39" s="167"/>
      <c r="Y39" s="167"/>
      <c r="Z39" s="167"/>
      <c r="AA39" s="167"/>
      <c r="AB39" s="167"/>
      <c r="AC39" s="167"/>
      <c r="AD39" s="61"/>
      <c r="AE39" s="160"/>
      <c r="AF39" s="158"/>
      <c r="AG39" s="92"/>
      <c r="AH39" s="306">
        <v>185200</v>
      </c>
      <c r="AI39" s="307"/>
      <c r="AJ39" s="59"/>
      <c r="AK39" s="59"/>
      <c r="AL39" s="308"/>
      <c r="AM39" s="59"/>
      <c r="AN39" s="59"/>
      <c r="AO39" s="59"/>
      <c r="AP39" s="59"/>
      <c r="AQ39" s="59"/>
      <c r="AR39" s="59"/>
      <c r="AS39" s="59"/>
      <c r="AT39" s="61"/>
    </row>
    <row r="40" spans="1:46">
      <c r="A40" s="493">
        <v>42968</v>
      </c>
      <c r="B40" s="494" t="s">
        <v>118</v>
      </c>
      <c r="C40" s="75" t="s">
        <v>88</v>
      </c>
      <c r="D40" s="70"/>
      <c r="E40" s="163"/>
      <c r="F40" s="171"/>
      <c r="G40" s="171"/>
      <c r="H40" s="90"/>
      <c r="I40" s="163">
        <v>35</v>
      </c>
      <c r="J40" s="171">
        <v>1</v>
      </c>
      <c r="K40" s="171">
        <v>1</v>
      </c>
      <c r="L40" s="171">
        <v>4</v>
      </c>
      <c r="M40" s="171">
        <v>34</v>
      </c>
      <c r="N40" s="171">
        <v>19</v>
      </c>
      <c r="O40" s="171">
        <v>18</v>
      </c>
      <c r="P40" s="171">
        <v>1</v>
      </c>
      <c r="Q40" s="171">
        <v>29</v>
      </c>
      <c r="R40" s="171"/>
      <c r="S40" s="171">
        <v>2</v>
      </c>
      <c r="T40" s="171">
        <v>11</v>
      </c>
      <c r="U40" s="171">
        <v>31</v>
      </c>
      <c r="V40" s="50"/>
      <c r="W40" s="171">
        <v>6</v>
      </c>
      <c r="X40" s="171"/>
      <c r="Y40" s="171">
        <v>8</v>
      </c>
      <c r="Z40" s="171">
        <v>25</v>
      </c>
      <c r="AA40" s="171"/>
      <c r="AB40" s="171">
        <v>26</v>
      </c>
      <c r="AC40" s="171"/>
      <c r="AD40" s="60"/>
      <c r="AE40" s="163"/>
      <c r="AF40" s="171">
        <v>129</v>
      </c>
      <c r="AG40" s="90"/>
      <c r="AH40" s="309">
        <v>51</v>
      </c>
      <c r="AI40" s="58">
        <v>5</v>
      </c>
      <c r="AJ40" s="58">
        <v>8</v>
      </c>
      <c r="AK40" s="58">
        <v>5</v>
      </c>
      <c r="AL40" s="58">
        <v>98</v>
      </c>
      <c r="AM40" s="58">
        <v>86</v>
      </c>
      <c r="AN40" s="58">
        <v>20</v>
      </c>
      <c r="AO40" s="58">
        <v>4</v>
      </c>
      <c r="AP40" s="58">
        <v>17</v>
      </c>
      <c r="AQ40" s="58">
        <v>14</v>
      </c>
      <c r="AR40" s="58"/>
      <c r="AS40" s="58"/>
      <c r="AT40" s="60"/>
    </row>
    <row r="41" spans="1:46">
      <c r="A41" s="492"/>
      <c r="B41" s="495"/>
      <c r="C41" s="76" t="s">
        <v>89</v>
      </c>
      <c r="D41" s="71"/>
      <c r="E41" s="160"/>
      <c r="F41" s="158"/>
      <c r="G41" s="158"/>
      <c r="H41" s="89"/>
      <c r="I41" s="165">
        <v>1296400</v>
      </c>
      <c r="J41" s="167">
        <v>39440</v>
      </c>
      <c r="K41" s="167">
        <v>18880</v>
      </c>
      <c r="L41" s="167">
        <v>93310</v>
      </c>
      <c r="M41" s="167">
        <v>233240</v>
      </c>
      <c r="N41" s="104"/>
      <c r="O41" s="110"/>
      <c r="P41" s="110">
        <v>51230</v>
      </c>
      <c r="Q41" s="110">
        <v>1018770</v>
      </c>
      <c r="R41" s="110"/>
      <c r="S41" s="110"/>
      <c r="T41" s="110">
        <v>1026390</v>
      </c>
      <c r="U41" s="109">
        <v>415400</v>
      </c>
      <c r="V41" s="51"/>
      <c r="W41" s="167">
        <v>165000</v>
      </c>
      <c r="X41" s="167"/>
      <c r="Y41" s="167">
        <v>450000</v>
      </c>
      <c r="Z41" s="167">
        <v>2890000</v>
      </c>
      <c r="AA41" s="167"/>
      <c r="AB41" s="167">
        <v>593740</v>
      </c>
      <c r="AC41" s="167"/>
      <c r="AD41" s="61"/>
      <c r="AE41" s="160"/>
      <c r="AF41" s="158">
        <v>9456210</v>
      </c>
      <c r="AG41" s="92"/>
      <c r="AH41" s="306">
        <v>1889040</v>
      </c>
      <c r="AI41" s="59">
        <v>215040</v>
      </c>
      <c r="AJ41" s="59">
        <v>138550</v>
      </c>
      <c r="AK41" s="307">
        <v>132930</v>
      </c>
      <c r="AL41" s="307">
        <v>678280</v>
      </c>
      <c r="AM41" s="307">
        <v>3513150</v>
      </c>
      <c r="AN41" s="307">
        <v>522040</v>
      </c>
      <c r="AO41" s="307"/>
      <c r="AP41" s="307">
        <v>752870</v>
      </c>
      <c r="AQ41" s="307">
        <v>1274000</v>
      </c>
      <c r="AR41" s="59"/>
      <c r="AS41" s="59"/>
      <c r="AT41" s="61"/>
    </row>
    <row r="42" spans="1:46">
      <c r="A42" s="493">
        <v>42969</v>
      </c>
      <c r="B42" s="494" t="s">
        <v>113</v>
      </c>
      <c r="C42" s="75" t="s">
        <v>88</v>
      </c>
      <c r="D42" s="70"/>
      <c r="E42" s="163"/>
      <c r="F42" s="171"/>
      <c r="G42" s="171"/>
      <c r="H42" s="90"/>
      <c r="I42" s="163">
        <v>35</v>
      </c>
      <c r="J42" s="171">
        <v>3</v>
      </c>
      <c r="K42" s="171">
        <v>2</v>
      </c>
      <c r="L42" s="171">
        <v>2</v>
      </c>
      <c r="M42" s="171">
        <v>37</v>
      </c>
      <c r="N42" s="171">
        <v>20</v>
      </c>
      <c r="O42" s="171">
        <v>20</v>
      </c>
      <c r="P42" s="171"/>
      <c r="Q42" s="171">
        <v>31</v>
      </c>
      <c r="R42" s="171"/>
      <c r="S42" s="171">
        <v>1</v>
      </c>
      <c r="T42" s="171">
        <v>8</v>
      </c>
      <c r="U42" s="171">
        <v>34</v>
      </c>
      <c r="V42" s="50"/>
      <c r="W42" s="171"/>
      <c r="X42" s="171">
        <v>1</v>
      </c>
      <c r="Y42" s="171">
        <v>8</v>
      </c>
      <c r="Z42" s="171">
        <v>19</v>
      </c>
      <c r="AA42" s="171">
        <v>1</v>
      </c>
      <c r="AB42" s="171">
        <v>30</v>
      </c>
      <c r="AC42" s="171">
        <v>7</v>
      </c>
      <c r="AD42" s="60"/>
      <c r="AE42" s="163"/>
      <c r="AF42" s="171">
        <v>139</v>
      </c>
      <c r="AG42" s="90"/>
      <c r="AH42" s="309">
        <v>18</v>
      </c>
      <c r="AI42" s="58">
        <v>2</v>
      </c>
      <c r="AJ42" s="58">
        <v>3</v>
      </c>
      <c r="AK42" s="58">
        <v>3</v>
      </c>
      <c r="AL42" s="58">
        <v>87</v>
      </c>
      <c r="AM42" s="58">
        <v>66</v>
      </c>
      <c r="AN42" s="58">
        <v>5</v>
      </c>
      <c r="AO42" s="58"/>
      <c r="AP42" s="58">
        <v>1</v>
      </c>
      <c r="AQ42" s="58"/>
      <c r="AR42" s="58"/>
      <c r="AS42" s="58"/>
      <c r="AT42" s="60"/>
    </row>
    <row r="43" spans="1:46">
      <c r="A43" s="492"/>
      <c r="B43" s="495"/>
      <c r="C43" s="76" t="s">
        <v>89</v>
      </c>
      <c r="D43" s="71"/>
      <c r="E43" s="160"/>
      <c r="F43" s="158"/>
      <c r="G43" s="158"/>
      <c r="H43" s="89"/>
      <c r="I43" s="165">
        <v>1296400</v>
      </c>
      <c r="J43" s="167">
        <v>179160</v>
      </c>
      <c r="K43" s="167">
        <v>35620</v>
      </c>
      <c r="L43" s="167">
        <v>50810</v>
      </c>
      <c r="M43" s="167">
        <v>259820</v>
      </c>
      <c r="N43" s="104"/>
      <c r="O43" s="109"/>
      <c r="P43" s="109"/>
      <c r="Q43" s="110">
        <v>1089030</v>
      </c>
      <c r="R43" s="104"/>
      <c r="S43" s="110"/>
      <c r="T43" s="110">
        <v>784260</v>
      </c>
      <c r="U43" s="116">
        <v>445600</v>
      </c>
      <c r="V43" s="51"/>
      <c r="W43" s="167"/>
      <c r="X43" s="167">
        <v>140000</v>
      </c>
      <c r="Y43" s="167">
        <v>455000</v>
      </c>
      <c r="Z43" s="167">
        <v>2290000</v>
      </c>
      <c r="AA43" s="167">
        <v>91000</v>
      </c>
      <c r="AB43" s="167">
        <v>701040</v>
      </c>
      <c r="AC43" s="167">
        <v>245010</v>
      </c>
      <c r="AD43" s="61"/>
      <c r="AE43" s="160"/>
      <c r="AF43" s="158">
        <v>6903360</v>
      </c>
      <c r="AG43" s="92"/>
      <c r="AH43" s="306">
        <v>666720</v>
      </c>
      <c r="AI43" s="307">
        <v>99240</v>
      </c>
      <c r="AJ43" s="59">
        <v>52120</v>
      </c>
      <c r="AK43" s="307">
        <v>76500</v>
      </c>
      <c r="AL43" s="308">
        <v>599820</v>
      </c>
      <c r="AM43" s="59">
        <v>1971210</v>
      </c>
      <c r="AN43" s="59">
        <v>170320</v>
      </c>
      <c r="AO43" s="59"/>
      <c r="AP43" s="59">
        <v>28160</v>
      </c>
      <c r="AQ43" s="59"/>
      <c r="AR43" s="59"/>
      <c r="AS43" s="59"/>
      <c r="AT43" s="61"/>
    </row>
    <row r="44" spans="1:46">
      <c r="A44" s="493">
        <v>42970</v>
      </c>
      <c r="B44" s="494" t="s">
        <v>114</v>
      </c>
      <c r="C44" s="75" t="s">
        <v>88</v>
      </c>
      <c r="D44" s="70"/>
      <c r="E44" s="163"/>
      <c r="F44" s="171"/>
      <c r="G44" s="171"/>
      <c r="H44" s="90"/>
      <c r="I44" s="163">
        <v>23</v>
      </c>
      <c r="J44" s="171">
        <v>3</v>
      </c>
      <c r="K44" s="171">
        <v>1</v>
      </c>
      <c r="L44" s="171"/>
      <c r="M44" s="171">
        <v>24</v>
      </c>
      <c r="N44" s="171">
        <v>16</v>
      </c>
      <c r="O44" s="171">
        <v>16</v>
      </c>
      <c r="P44" s="171">
        <v>3</v>
      </c>
      <c r="Q44" s="171">
        <v>23</v>
      </c>
      <c r="R44" s="171"/>
      <c r="S44" s="171">
        <v>1</v>
      </c>
      <c r="T44" s="171">
        <v>4</v>
      </c>
      <c r="U44" s="162">
        <v>23</v>
      </c>
      <c r="V44" s="50"/>
      <c r="W44" s="171">
        <v>1</v>
      </c>
      <c r="X44" s="171"/>
      <c r="Y44" s="171">
        <v>5</v>
      </c>
      <c r="Z44" s="171">
        <v>10</v>
      </c>
      <c r="AA44" s="171"/>
      <c r="AB44" s="171">
        <v>32</v>
      </c>
      <c r="AC44" s="171"/>
      <c r="AD44" s="60"/>
      <c r="AE44" s="163"/>
      <c r="AF44" s="171">
        <v>109</v>
      </c>
      <c r="AG44" s="90"/>
      <c r="AH44" s="309">
        <v>33</v>
      </c>
      <c r="AI44" s="58">
        <v>4</v>
      </c>
      <c r="AJ44" s="58">
        <v>1</v>
      </c>
      <c r="AK44" s="58">
        <v>4</v>
      </c>
      <c r="AL44" s="58">
        <v>76</v>
      </c>
      <c r="AM44" s="58">
        <v>62</v>
      </c>
      <c r="AN44" s="58">
        <v>1</v>
      </c>
      <c r="AO44" s="58">
        <v>1</v>
      </c>
      <c r="AP44" s="58">
        <v>5</v>
      </c>
      <c r="AQ44" s="58"/>
      <c r="AR44" s="58"/>
      <c r="AS44" s="58"/>
      <c r="AT44" s="60"/>
    </row>
    <row r="45" spans="1:46">
      <c r="A45" s="492"/>
      <c r="B45" s="495"/>
      <c r="C45" s="76" t="s">
        <v>89</v>
      </c>
      <c r="D45" s="71"/>
      <c r="E45" s="160"/>
      <c r="F45" s="158"/>
      <c r="G45" s="158"/>
      <c r="H45" s="89"/>
      <c r="I45" s="165">
        <v>851920</v>
      </c>
      <c r="J45" s="167">
        <v>174100</v>
      </c>
      <c r="K45" s="167">
        <v>16500</v>
      </c>
      <c r="L45" s="167"/>
      <c r="M45" s="167">
        <v>164640</v>
      </c>
      <c r="N45" s="104"/>
      <c r="O45" s="110"/>
      <c r="P45" s="110">
        <v>153690</v>
      </c>
      <c r="Q45" s="110">
        <v>807990</v>
      </c>
      <c r="R45" s="110"/>
      <c r="S45" s="110"/>
      <c r="T45" s="104">
        <v>392130</v>
      </c>
      <c r="U45" s="109">
        <v>308200</v>
      </c>
      <c r="V45" s="51"/>
      <c r="W45" s="167">
        <v>34810</v>
      </c>
      <c r="X45" s="167"/>
      <c r="Y45" s="167">
        <v>382940</v>
      </c>
      <c r="Z45" s="167">
        <v>1150000</v>
      </c>
      <c r="AA45" s="167"/>
      <c r="AB45" s="167">
        <v>773690</v>
      </c>
      <c r="AC45" s="167"/>
      <c r="AD45" s="61"/>
      <c r="AE45" s="160"/>
      <c r="AF45" s="158">
        <v>8272880</v>
      </c>
      <c r="AG45" s="92"/>
      <c r="AH45" s="306">
        <v>1222320</v>
      </c>
      <c r="AI45" s="307">
        <v>238970</v>
      </c>
      <c r="AJ45" s="59">
        <v>16500</v>
      </c>
      <c r="AK45" s="307">
        <v>105000</v>
      </c>
      <c r="AL45" s="307">
        <v>527360</v>
      </c>
      <c r="AM45" s="307">
        <v>4146310</v>
      </c>
      <c r="AN45" s="307">
        <v>28630</v>
      </c>
      <c r="AO45" s="307">
        <v>60000</v>
      </c>
      <c r="AP45" s="59">
        <v>187530</v>
      </c>
      <c r="AQ45" s="59"/>
      <c r="AR45" s="59"/>
      <c r="AS45" s="59"/>
      <c r="AT45" s="61"/>
    </row>
    <row r="46" spans="1:46">
      <c r="A46" s="493">
        <v>42971</v>
      </c>
      <c r="B46" s="494" t="s">
        <v>115</v>
      </c>
      <c r="C46" s="75" t="s">
        <v>88</v>
      </c>
      <c r="D46" s="70"/>
      <c r="E46" s="163"/>
      <c r="F46" s="171"/>
      <c r="G46" s="171"/>
      <c r="H46" s="90"/>
      <c r="I46" s="163">
        <v>27</v>
      </c>
      <c r="J46" s="171">
        <v>3</v>
      </c>
      <c r="K46" s="171"/>
      <c r="L46" s="171"/>
      <c r="M46" s="171">
        <v>29</v>
      </c>
      <c r="N46" s="171">
        <v>17</v>
      </c>
      <c r="O46" s="171">
        <v>22</v>
      </c>
      <c r="P46" s="171"/>
      <c r="Q46" s="171">
        <v>21</v>
      </c>
      <c r="R46" s="171"/>
      <c r="S46" s="171">
        <v>2</v>
      </c>
      <c r="T46" s="171">
        <v>6</v>
      </c>
      <c r="U46" s="171">
        <v>20</v>
      </c>
      <c r="V46" s="50"/>
      <c r="W46" s="171">
        <v>3</v>
      </c>
      <c r="X46" s="171"/>
      <c r="Y46" s="171">
        <v>7</v>
      </c>
      <c r="Z46" s="171">
        <v>15</v>
      </c>
      <c r="AA46" s="171"/>
      <c r="AB46" s="171">
        <v>34</v>
      </c>
      <c r="AC46" s="171"/>
      <c r="AD46" s="60"/>
      <c r="AE46" s="163"/>
      <c r="AF46" s="171">
        <v>39</v>
      </c>
      <c r="AG46" s="90"/>
      <c r="AH46" s="309">
        <v>25</v>
      </c>
      <c r="AI46" s="58">
        <v>7</v>
      </c>
      <c r="AJ46" s="58">
        <v>4</v>
      </c>
      <c r="AK46" s="58">
        <v>1</v>
      </c>
      <c r="AL46" s="58">
        <v>56</v>
      </c>
      <c r="AM46" s="58">
        <v>33</v>
      </c>
      <c r="AN46" s="58">
        <v>7</v>
      </c>
      <c r="AO46" s="58"/>
      <c r="AP46" s="58">
        <v>5</v>
      </c>
      <c r="AQ46" s="58"/>
      <c r="AR46" s="58"/>
      <c r="AS46" s="58"/>
      <c r="AT46" s="60"/>
    </row>
    <row r="47" spans="1:46">
      <c r="A47" s="492"/>
      <c r="B47" s="495"/>
      <c r="C47" s="76" t="s">
        <v>89</v>
      </c>
      <c r="D47" s="71"/>
      <c r="E47" s="160"/>
      <c r="F47" s="158"/>
      <c r="G47" s="158"/>
      <c r="H47" s="89"/>
      <c r="I47" s="165">
        <v>1000080</v>
      </c>
      <c r="J47" s="167">
        <v>149880</v>
      </c>
      <c r="K47" s="167"/>
      <c r="L47" s="167"/>
      <c r="M47" s="167">
        <v>198940</v>
      </c>
      <c r="N47" s="104"/>
      <c r="O47" s="109"/>
      <c r="P47" s="110"/>
      <c r="Q47" s="110">
        <v>737730</v>
      </c>
      <c r="R47" s="110"/>
      <c r="S47" s="104"/>
      <c r="T47" s="109">
        <v>692130</v>
      </c>
      <c r="U47" s="109">
        <v>268000</v>
      </c>
      <c r="V47" s="51"/>
      <c r="W47" s="167">
        <v>89810</v>
      </c>
      <c r="X47" s="167"/>
      <c r="Y47" s="167">
        <v>505000</v>
      </c>
      <c r="Z47" s="167">
        <v>1740000</v>
      </c>
      <c r="AA47" s="167"/>
      <c r="AB47" s="167">
        <v>820560</v>
      </c>
      <c r="AC47" s="167"/>
      <c r="AD47" s="61"/>
      <c r="AE47" s="160"/>
      <c r="AF47" s="158">
        <v>2708760</v>
      </c>
      <c r="AG47" s="92"/>
      <c r="AH47" s="312">
        <v>926000</v>
      </c>
      <c r="AI47" s="307">
        <v>243530</v>
      </c>
      <c r="AJ47" s="59">
        <v>66000</v>
      </c>
      <c r="AK47" s="307">
        <v>25500</v>
      </c>
      <c r="AL47" s="307">
        <v>389080</v>
      </c>
      <c r="AM47" s="59">
        <v>1125930</v>
      </c>
      <c r="AN47" s="59">
        <v>233710</v>
      </c>
      <c r="AO47" s="59"/>
      <c r="AP47" s="59">
        <v>247950</v>
      </c>
      <c r="AQ47" s="59"/>
      <c r="AR47" s="59"/>
      <c r="AS47" s="59"/>
      <c r="AT47" s="61"/>
    </row>
    <row r="48" spans="1:46">
      <c r="A48" s="493">
        <v>42972</v>
      </c>
      <c r="B48" s="494" t="s">
        <v>116</v>
      </c>
      <c r="C48" s="75" t="s">
        <v>88</v>
      </c>
      <c r="D48" s="70"/>
      <c r="E48" s="163"/>
      <c r="F48" s="171"/>
      <c r="G48" s="171"/>
      <c r="H48" s="90"/>
      <c r="I48" s="163">
        <v>28</v>
      </c>
      <c r="J48" s="171">
        <v>2</v>
      </c>
      <c r="K48" s="171"/>
      <c r="L48" s="171">
        <v>2</v>
      </c>
      <c r="M48" s="171">
        <v>29</v>
      </c>
      <c r="N48" s="171">
        <v>21</v>
      </c>
      <c r="O48" s="171">
        <v>19</v>
      </c>
      <c r="P48" s="171">
        <v>3</v>
      </c>
      <c r="Q48" s="171">
        <v>31</v>
      </c>
      <c r="R48" s="171"/>
      <c r="S48" s="171">
        <v>2</v>
      </c>
      <c r="T48" s="171">
        <v>3</v>
      </c>
      <c r="U48" s="171">
        <v>29</v>
      </c>
      <c r="V48" s="50"/>
      <c r="W48" s="171">
        <v>5</v>
      </c>
      <c r="X48" s="171"/>
      <c r="Y48" s="171">
        <v>2</v>
      </c>
      <c r="Z48" s="171">
        <v>15</v>
      </c>
      <c r="AA48" s="171"/>
      <c r="AB48" s="171">
        <v>44</v>
      </c>
      <c r="AC48" s="171"/>
      <c r="AD48" s="60"/>
      <c r="AE48" s="163"/>
      <c r="AF48" s="171">
        <v>33</v>
      </c>
      <c r="AG48" s="90"/>
      <c r="AH48" s="309">
        <v>25</v>
      </c>
      <c r="AI48" s="58">
        <v>2</v>
      </c>
      <c r="AJ48" s="58">
        <v>18</v>
      </c>
      <c r="AK48" s="58">
        <v>19</v>
      </c>
      <c r="AL48" s="58">
        <v>19</v>
      </c>
      <c r="AM48" s="58">
        <v>4</v>
      </c>
      <c r="AN48" s="58">
        <v>8</v>
      </c>
      <c r="AO48" s="58">
        <v>1</v>
      </c>
      <c r="AP48" s="58">
        <v>10</v>
      </c>
      <c r="AQ48" s="58"/>
      <c r="AR48" s="58"/>
      <c r="AS48" s="58"/>
      <c r="AT48" s="60"/>
    </row>
    <row r="49" spans="1:46">
      <c r="A49" s="492"/>
      <c r="B49" s="495"/>
      <c r="C49" s="76" t="s">
        <v>89</v>
      </c>
      <c r="D49" s="71"/>
      <c r="E49" s="160"/>
      <c r="F49" s="158"/>
      <c r="G49" s="158"/>
      <c r="H49" s="89"/>
      <c r="I49" s="163">
        <v>1037120</v>
      </c>
      <c r="J49" s="167">
        <v>139320</v>
      </c>
      <c r="K49" s="167"/>
      <c r="L49" s="167">
        <v>44380</v>
      </c>
      <c r="M49" s="167">
        <v>198940</v>
      </c>
      <c r="N49" s="104"/>
      <c r="O49" s="110"/>
      <c r="P49" s="104">
        <v>153690</v>
      </c>
      <c r="Q49" s="110">
        <v>1089030</v>
      </c>
      <c r="R49" s="110"/>
      <c r="S49" s="110"/>
      <c r="T49" s="110">
        <v>242130</v>
      </c>
      <c r="U49" s="118">
        <v>388600</v>
      </c>
      <c r="V49" s="51"/>
      <c r="W49" s="167">
        <v>159430</v>
      </c>
      <c r="X49" s="167"/>
      <c r="Y49" s="167">
        <v>100000</v>
      </c>
      <c r="Z49" s="167">
        <v>1740000</v>
      </c>
      <c r="AA49" s="167"/>
      <c r="AB49" s="167">
        <v>1040770</v>
      </c>
      <c r="AC49" s="167"/>
      <c r="AD49" s="61"/>
      <c r="AE49" s="160"/>
      <c r="AF49" s="158">
        <v>899090</v>
      </c>
      <c r="AG49" s="92"/>
      <c r="AH49" s="306">
        <v>926000</v>
      </c>
      <c r="AI49" s="307">
        <v>111980</v>
      </c>
      <c r="AJ49" s="59">
        <v>302240</v>
      </c>
      <c r="AK49" s="307">
        <v>404430</v>
      </c>
      <c r="AL49" s="308">
        <v>133340</v>
      </c>
      <c r="AM49" s="59">
        <v>136840</v>
      </c>
      <c r="AN49" s="59">
        <v>423090</v>
      </c>
      <c r="AO49" s="59"/>
      <c r="AP49" s="59">
        <v>485950</v>
      </c>
      <c r="AQ49" s="59"/>
      <c r="AR49" s="59"/>
      <c r="AS49" s="59"/>
      <c r="AT49" s="61"/>
    </row>
    <row r="50" spans="1:46">
      <c r="A50" s="493">
        <v>42973</v>
      </c>
      <c r="B50" s="389" t="s">
        <v>117</v>
      </c>
      <c r="C50" s="75" t="s">
        <v>88</v>
      </c>
      <c r="D50" s="70"/>
      <c r="E50" s="163"/>
      <c r="F50" s="171"/>
      <c r="G50" s="171"/>
      <c r="H50" s="90"/>
      <c r="I50" s="163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19"/>
      <c r="V50" s="50"/>
      <c r="W50" s="171"/>
      <c r="X50" s="171"/>
      <c r="Y50" s="171"/>
      <c r="Z50" s="171"/>
      <c r="AA50" s="171"/>
      <c r="AB50" s="171"/>
      <c r="AC50" s="171"/>
      <c r="AD50" s="60"/>
      <c r="AE50" s="163"/>
      <c r="AF50" s="171"/>
      <c r="AG50" s="90"/>
      <c r="AH50" s="309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60"/>
    </row>
    <row r="51" spans="1:46">
      <c r="A51" s="492"/>
      <c r="B51" s="390"/>
      <c r="C51" s="76" t="s">
        <v>89</v>
      </c>
      <c r="D51" s="71"/>
      <c r="E51" s="160"/>
      <c r="F51" s="158"/>
      <c r="G51" s="158"/>
      <c r="H51" s="89"/>
      <c r="I51" s="165"/>
      <c r="J51" s="167"/>
      <c r="K51" s="167"/>
      <c r="L51" s="167"/>
      <c r="M51" s="167"/>
      <c r="N51" s="104"/>
      <c r="O51" s="115"/>
      <c r="P51" s="104"/>
      <c r="Q51" s="109"/>
      <c r="R51" s="110"/>
      <c r="S51" s="110"/>
      <c r="T51" s="104"/>
      <c r="U51" s="109"/>
      <c r="V51" s="51"/>
      <c r="W51" s="167"/>
      <c r="X51" s="167"/>
      <c r="Y51" s="167"/>
      <c r="Z51" s="167"/>
      <c r="AA51" s="167"/>
      <c r="AB51" s="167"/>
      <c r="AC51" s="167"/>
      <c r="AD51" s="61"/>
      <c r="AE51" s="160"/>
      <c r="AF51" s="158"/>
      <c r="AG51" s="92"/>
      <c r="AH51" s="306"/>
      <c r="AI51" s="307"/>
      <c r="AJ51" s="59"/>
      <c r="AK51" s="307"/>
      <c r="AL51" s="308"/>
      <c r="AM51" s="59"/>
      <c r="AN51" s="59"/>
      <c r="AO51" s="59"/>
      <c r="AP51" s="59"/>
      <c r="AQ51" s="59"/>
      <c r="AR51" s="59"/>
      <c r="AS51" s="59"/>
      <c r="AT51" s="61"/>
    </row>
    <row r="52" spans="1:46">
      <c r="A52" s="493">
        <v>42975</v>
      </c>
      <c r="B52" s="389" t="s">
        <v>118</v>
      </c>
      <c r="C52" s="123" t="s">
        <v>120</v>
      </c>
      <c r="D52" s="124"/>
      <c r="E52" s="125"/>
      <c r="F52" s="126"/>
      <c r="G52" s="126"/>
      <c r="H52" s="148"/>
      <c r="I52" s="163">
        <v>30</v>
      </c>
      <c r="J52" s="138">
        <v>2</v>
      </c>
      <c r="K52" s="138"/>
      <c r="L52" s="138">
        <v>2</v>
      </c>
      <c r="M52" s="169">
        <v>30</v>
      </c>
      <c r="N52" s="139">
        <v>19</v>
      </c>
      <c r="O52" s="140">
        <v>15</v>
      </c>
      <c r="P52" s="139">
        <v>3</v>
      </c>
      <c r="Q52" s="139">
        <v>18</v>
      </c>
      <c r="R52" s="139"/>
      <c r="S52" s="139">
        <v>2</v>
      </c>
      <c r="T52" s="139"/>
      <c r="U52" s="139">
        <v>19</v>
      </c>
      <c r="V52" s="141"/>
      <c r="W52" s="169"/>
      <c r="X52" s="169"/>
      <c r="Y52" s="169">
        <v>8</v>
      </c>
      <c r="Z52" s="169">
        <v>17</v>
      </c>
      <c r="AA52" s="169"/>
      <c r="AB52" s="169">
        <v>10</v>
      </c>
      <c r="AC52" s="169"/>
      <c r="AD52" s="141"/>
      <c r="AE52" s="163"/>
      <c r="AF52" s="171">
        <v>138</v>
      </c>
      <c r="AG52" s="142"/>
      <c r="AH52" s="309">
        <v>21</v>
      </c>
      <c r="AI52" s="58"/>
      <c r="AJ52" s="58">
        <v>32</v>
      </c>
      <c r="AK52" s="58">
        <v>3</v>
      </c>
      <c r="AL52" s="313">
        <v>21</v>
      </c>
      <c r="AM52" s="314">
        <v>2</v>
      </c>
      <c r="AN52" s="314">
        <v>152</v>
      </c>
      <c r="AO52" s="127"/>
      <c r="AP52" s="314">
        <v>7</v>
      </c>
      <c r="AQ52" s="127"/>
      <c r="AR52" s="127"/>
      <c r="AS52" s="127"/>
      <c r="AT52" s="315"/>
    </row>
    <row r="53" spans="1:46">
      <c r="A53" s="492"/>
      <c r="B53" s="390"/>
      <c r="C53" s="123" t="s">
        <v>119</v>
      </c>
      <c r="D53" s="124"/>
      <c r="E53" s="125"/>
      <c r="F53" s="126"/>
      <c r="G53" s="126"/>
      <c r="H53" s="149"/>
      <c r="I53" s="165">
        <v>1111200</v>
      </c>
      <c r="J53" s="143">
        <v>78880</v>
      </c>
      <c r="K53" s="144"/>
      <c r="L53" s="143">
        <v>48000</v>
      </c>
      <c r="M53" s="170">
        <v>205800</v>
      </c>
      <c r="N53" s="150"/>
      <c r="O53" s="151"/>
      <c r="P53" s="147">
        <v>153690</v>
      </c>
      <c r="Q53" s="147">
        <v>632340</v>
      </c>
      <c r="R53" s="147"/>
      <c r="S53" s="147"/>
      <c r="T53" s="112"/>
      <c r="U53" s="120">
        <v>254600</v>
      </c>
      <c r="V53" s="145"/>
      <c r="W53" s="170"/>
      <c r="X53" s="170"/>
      <c r="Y53" s="170">
        <v>403000</v>
      </c>
      <c r="Z53" s="170">
        <v>1880000</v>
      </c>
      <c r="AA53" s="170"/>
      <c r="AB53" s="170">
        <v>234790</v>
      </c>
      <c r="AC53" s="170"/>
      <c r="AD53" s="145"/>
      <c r="AE53" s="160"/>
      <c r="AF53" s="158">
        <v>5051020</v>
      </c>
      <c r="AG53" s="146"/>
      <c r="AH53" s="306">
        <v>777840</v>
      </c>
      <c r="AI53" s="307"/>
      <c r="AJ53" s="59">
        <v>555510</v>
      </c>
      <c r="AK53" s="307">
        <v>73500</v>
      </c>
      <c r="AL53" s="316">
        <v>144060</v>
      </c>
      <c r="AM53" s="317">
        <v>46380</v>
      </c>
      <c r="AN53" s="317">
        <v>5417070</v>
      </c>
      <c r="AO53" s="127"/>
      <c r="AP53" s="317">
        <v>372660</v>
      </c>
      <c r="AQ53" s="127"/>
      <c r="AR53" s="127"/>
      <c r="AS53" s="127"/>
      <c r="AT53" s="315"/>
    </row>
    <row r="54" spans="1:46">
      <c r="A54" s="493">
        <v>42976</v>
      </c>
      <c r="B54" s="389" t="s">
        <v>113</v>
      </c>
      <c r="C54" s="75" t="s">
        <v>88</v>
      </c>
      <c r="D54" s="70"/>
      <c r="E54" s="163"/>
      <c r="F54" s="171"/>
      <c r="G54" s="171"/>
      <c r="H54" s="90"/>
      <c r="I54" s="163">
        <v>25</v>
      </c>
      <c r="J54" s="171">
        <v>2</v>
      </c>
      <c r="K54" s="171"/>
      <c r="L54" s="171">
        <v>4</v>
      </c>
      <c r="M54" s="171">
        <v>25</v>
      </c>
      <c r="N54" s="171">
        <v>22</v>
      </c>
      <c r="O54" s="171">
        <v>15</v>
      </c>
      <c r="P54" s="171"/>
      <c r="Q54" s="171">
        <v>23</v>
      </c>
      <c r="R54" s="171"/>
      <c r="S54" s="171"/>
      <c r="T54" s="171">
        <v>3</v>
      </c>
      <c r="U54" s="171">
        <v>20</v>
      </c>
      <c r="V54" s="50"/>
      <c r="W54" s="171"/>
      <c r="X54" s="171"/>
      <c r="Y54" s="171">
        <v>29</v>
      </c>
      <c r="Z54" s="171">
        <v>10</v>
      </c>
      <c r="AA54" s="171"/>
      <c r="AB54" s="171">
        <v>21</v>
      </c>
      <c r="AC54" s="171">
        <v>7</v>
      </c>
      <c r="AD54" s="60"/>
      <c r="AE54" s="163"/>
      <c r="AF54" s="171">
        <v>120</v>
      </c>
      <c r="AG54" s="90"/>
      <c r="AH54" s="309">
        <v>23</v>
      </c>
      <c r="AI54" s="58">
        <v>5</v>
      </c>
      <c r="AJ54" s="58">
        <v>20</v>
      </c>
      <c r="AK54" s="58">
        <v>5</v>
      </c>
      <c r="AL54" s="58">
        <v>23</v>
      </c>
      <c r="AM54" s="58">
        <v>12</v>
      </c>
      <c r="AN54" s="58">
        <v>120</v>
      </c>
      <c r="AO54" s="58">
        <v>1</v>
      </c>
      <c r="AP54" s="58">
        <v>13</v>
      </c>
      <c r="AQ54" s="58"/>
      <c r="AR54" s="58"/>
      <c r="AS54" s="58"/>
      <c r="AT54" s="60"/>
    </row>
    <row r="55" spans="1:46">
      <c r="A55" s="492"/>
      <c r="B55" s="390"/>
      <c r="C55" s="76" t="s">
        <v>89</v>
      </c>
      <c r="D55" s="71"/>
      <c r="E55" s="160"/>
      <c r="F55" s="158"/>
      <c r="G55" s="158"/>
      <c r="H55" s="89"/>
      <c r="I55" s="165">
        <v>926000</v>
      </c>
      <c r="J55" s="167">
        <v>138600</v>
      </c>
      <c r="K55" s="167"/>
      <c r="L55" s="167">
        <v>99930</v>
      </c>
      <c r="M55" s="167">
        <v>174500</v>
      </c>
      <c r="N55" s="113"/>
      <c r="O55" s="113"/>
      <c r="P55" s="113"/>
      <c r="Q55" s="104">
        <v>807990</v>
      </c>
      <c r="R55" s="110"/>
      <c r="S55" s="110"/>
      <c r="T55" s="110">
        <v>2421130</v>
      </c>
      <c r="U55" s="109">
        <v>268000</v>
      </c>
      <c r="V55" s="51"/>
      <c r="W55" s="167"/>
      <c r="X55" s="167"/>
      <c r="Y55" s="167">
        <v>5304500</v>
      </c>
      <c r="Z55" s="167">
        <v>1120000</v>
      </c>
      <c r="AA55" s="167"/>
      <c r="AB55" s="167">
        <v>467670</v>
      </c>
      <c r="AC55" s="167">
        <v>218750</v>
      </c>
      <c r="AD55" s="61"/>
      <c r="AE55" s="160"/>
      <c r="AF55" s="158">
        <v>4563390</v>
      </c>
      <c r="AG55" s="92"/>
      <c r="AH55" s="306">
        <v>851920</v>
      </c>
      <c r="AI55" s="307">
        <v>298600</v>
      </c>
      <c r="AJ55" s="308">
        <v>345720</v>
      </c>
      <c r="AK55" s="307">
        <v>122430</v>
      </c>
      <c r="AL55" s="308">
        <v>166780</v>
      </c>
      <c r="AM55" s="308">
        <v>456550</v>
      </c>
      <c r="AN55" s="308">
        <v>4545770</v>
      </c>
      <c r="AO55" s="59"/>
      <c r="AP55" s="308">
        <v>597300</v>
      </c>
      <c r="AQ55" s="59"/>
      <c r="AR55" s="59"/>
      <c r="AS55" s="59"/>
      <c r="AT55" s="61"/>
    </row>
    <row r="56" spans="1:46">
      <c r="A56" s="493">
        <v>42977</v>
      </c>
      <c r="B56" s="389" t="s">
        <v>114</v>
      </c>
      <c r="C56" s="75" t="s">
        <v>88</v>
      </c>
      <c r="D56" s="124"/>
      <c r="E56" s="125"/>
      <c r="F56" s="126"/>
      <c r="G56" s="126"/>
      <c r="H56" s="318"/>
      <c r="I56" s="319">
        <v>29</v>
      </c>
      <c r="J56" s="320">
        <v>2</v>
      </c>
      <c r="K56" s="320">
        <v>1</v>
      </c>
      <c r="L56" s="320">
        <v>1</v>
      </c>
      <c r="M56" s="320">
        <v>30</v>
      </c>
      <c r="N56" s="321">
        <v>24</v>
      </c>
      <c r="O56" s="321">
        <v>20</v>
      </c>
      <c r="P56" s="321"/>
      <c r="Q56" s="321">
        <v>34</v>
      </c>
      <c r="R56" s="321"/>
      <c r="S56" s="321">
        <v>2</v>
      </c>
      <c r="T56" s="321">
        <v>3</v>
      </c>
      <c r="U56" s="321">
        <v>30</v>
      </c>
      <c r="V56" s="322"/>
      <c r="W56" s="320">
        <v>1</v>
      </c>
      <c r="X56" s="320"/>
      <c r="Y56" s="320">
        <v>4</v>
      </c>
      <c r="Z56" s="320">
        <v>30</v>
      </c>
      <c r="AA56" s="320"/>
      <c r="AB56" s="320">
        <v>31</v>
      </c>
      <c r="AC56" s="320"/>
      <c r="AD56" s="315"/>
      <c r="AE56" s="125"/>
      <c r="AF56" s="126">
        <v>107</v>
      </c>
      <c r="AG56" s="323"/>
      <c r="AH56" s="324">
        <v>29</v>
      </c>
      <c r="AI56" s="325">
        <v>1</v>
      </c>
      <c r="AJ56" s="314">
        <v>15</v>
      </c>
      <c r="AK56" s="325">
        <v>11</v>
      </c>
      <c r="AL56" s="326">
        <v>27</v>
      </c>
      <c r="AM56" s="317">
        <v>10</v>
      </c>
      <c r="AN56" s="317">
        <v>103</v>
      </c>
      <c r="AO56" s="127"/>
      <c r="AP56" s="317">
        <v>6</v>
      </c>
      <c r="AQ56" s="127"/>
      <c r="AR56" s="127"/>
      <c r="AS56" s="127"/>
      <c r="AT56" s="315"/>
    </row>
    <row r="57" spans="1:46">
      <c r="A57" s="492"/>
      <c r="B57" s="390"/>
      <c r="C57" s="76" t="s">
        <v>89</v>
      </c>
      <c r="D57" s="124"/>
      <c r="E57" s="125"/>
      <c r="F57" s="126"/>
      <c r="G57" s="126"/>
      <c r="H57" s="318"/>
      <c r="I57" s="319">
        <v>1074160</v>
      </c>
      <c r="J57" s="320">
        <v>134660</v>
      </c>
      <c r="K57" s="320">
        <v>16500</v>
      </c>
      <c r="L57" s="320">
        <v>24000</v>
      </c>
      <c r="M57" s="320">
        <v>205800</v>
      </c>
      <c r="N57" s="321"/>
      <c r="O57" s="321"/>
      <c r="P57" s="321"/>
      <c r="Q57" s="321">
        <v>1194420</v>
      </c>
      <c r="R57" s="321"/>
      <c r="S57" s="321"/>
      <c r="T57" s="321">
        <v>242130</v>
      </c>
      <c r="U57" s="321">
        <v>375200</v>
      </c>
      <c r="V57" s="322"/>
      <c r="W57" s="320">
        <v>34810</v>
      </c>
      <c r="X57" s="320"/>
      <c r="Y57" s="320">
        <v>225520</v>
      </c>
      <c r="Z57" s="320">
        <v>205800</v>
      </c>
      <c r="AA57" s="320"/>
      <c r="AB57" s="320">
        <v>705460</v>
      </c>
      <c r="AC57" s="320"/>
      <c r="AD57" s="315"/>
      <c r="AE57" s="125"/>
      <c r="AF57" s="126">
        <v>4224640</v>
      </c>
      <c r="AG57" s="323"/>
      <c r="AH57" s="324">
        <v>1074160</v>
      </c>
      <c r="AI57" s="325">
        <v>24000</v>
      </c>
      <c r="AJ57" s="314">
        <v>269790</v>
      </c>
      <c r="AK57" s="325">
        <v>296960</v>
      </c>
      <c r="AL57" s="326">
        <v>185220</v>
      </c>
      <c r="AM57" s="317">
        <v>486910</v>
      </c>
      <c r="AN57" s="317">
        <v>3938380</v>
      </c>
      <c r="AO57" s="127"/>
      <c r="AP57" s="317">
        <v>211010</v>
      </c>
      <c r="AQ57" s="127"/>
      <c r="AR57" s="127"/>
      <c r="AS57" s="127"/>
      <c r="AT57" s="315"/>
    </row>
    <row r="58" spans="1:46" ht="17.25" thickBot="1">
      <c r="A58" s="493">
        <v>42978</v>
      </c>
      <c r="B58" s="389" t="s">
        <v>115</v>
      </c>
      <c r="C58" s="75" t="s">
        <v>88</v>
      </c>
      <c r="D58" s="70"/>
      <c r="E58" s="163"/>
      <c r="F58" s="171"/>
      <c r="G58" s="171"/>
      <c r="H58" s="90"/>
      <c r="I58" s="163">
        <v>33</v>
      </c>
      <c r="J58" s="152">
        <v>3</v>
      </c>
      <c r="K58" s="153"/>
      <c r="L58" s="154">
        <v>3</v>
      </c>
      <c r="M58" s="171">
        <v>31</v>
      </c>
      <c r="N58" s="171">
        <v>20</v>
      </c>
      <c r="O58" s="171">
        <v>23</v>
      </c>
      <c r="P58" s="171"/>
      <c r="Q58" s="171">
        <v>24</v>
      </c>
      <c r="R58" s="171"/>
      <c r="S58" s="171">
        <v>3</v>
      </c>
      <c r="T58" s="171">
        <v>2</v>
      </c>
      <c r="U58" s="171">
        <v>28</v>
      </c>
      <c r="V58" s="50"/>
      <c r="W58" s="171">
        <v>3</v>
      </c>
      <c r="X58" s="171"/>
      <c r="Y58" s="171">
        <v>7</v>
      </c>
      <c r="Z58" s="171">
        <v>13</v>
      </c>
      <c r="AA58" s="171"/>
      <c r="AB58" s="171">
        <v>14</v>
      </c>
      <c r="AC58" s="171"/>
      <c r="AD58" s="60"/>
      <c r="AE58" s="163"/>
      <c r="AF58" s="171"/>
      <c r="AG58" s="90"/>
      <c r="AH58" s="309">
        <v>18</v>
      </c>
      <c r="AI58" s="327">
        <v>1</v>
      </c>
      <c r="AJ58" s="327">
        <v>15</v>
      </c>
      <c r="AK58" s="327">
        <v>9</v>
      </c>
      <c r="AL58" s="58">
        <v>17</v>
      </c>
      <c r="AM58" s="58">
        <v>7</v>
      </c>
      <c r="AN58" s="58">
        <v>106</v>
      </c>
      <c r="AO58" s="58"/>
      <c r="AP58" s="58">
        <v>11</v>
      </c>
      <c r="AQ58" s="58"/>
      <c r="AR58" s="58"/>
      <c r="AS58" s="58"/>
      <c r="AT58" s="60"/>
    </row>
    <row r="59" spans="1:46" ht="17.25" thickBot="1">
      <c r="A59" s="492"/>
      <c r="B59" s="390"/>
      <c r="C59" s="76" t="s">
        <v>89</v>
      </c>
      <c r="D59" s="71"/>
      <c r="E59" s="160"/>
      <c r="F59" s="158"/>
      <c r="G59" s="158"/>
      <c r="H59" s="89"/>
      <c r="I59" s="165">
        <v>1222320</v>
      </c>
      <c r="J59" s="155">
        <v>149880</v>
      </c>
      <c r="K59" s="156"/>
      <c r="L59" s="157">
        <v>76500</v>
      </c>
      <c r="M59" s="168">
        <v>215660</v>
      </c>
      <c r="N59" s="133"/>
      <c r="O59" s="134"/>
      <c r="P59" s="134"/>
      <c r="Q59" s="134">
        <v>843120</v>
      </c>
      <c r="R59" s="134"/>
      <c r="S59" s="134"/>
      <c r="T59" s="133">
        <v>161420</v>
      </c>
      <c r="U59" s="135">
        <v>375200</v>
      </c>
      <c r="V59" s="136"/>
      <c r="W59" s="168">
        <v>89810</v>
      </c>
      <c r="X59" s="168"/>
      <c r="Y59" s="168">
        <v>410700</v>
      </c>
      <c r="Z59" s="168">
        <v>160000</v>
      </c>
      <c r="AA59" s="168"/>
      <c r="AB59" s="168">
        <v>304630</v>
      </c>
      <c r="AC59" s="168"/>
      <c r="AD59" s="137"/>
      <c r="AE59" s="160"/>
      <c r="AF59" s="158"/>
      <c r="AG59" s="92"/>
      <c r="AH59" s="306">
        <v>666720</v>
      </c>
      <c r="AI59" s="328">
        <v>59730</v>
      </c>
      <c r="AJ59" s="329">
        <v>260600</v>
      </c>
      <c r="AK59" s="328">
        <v>212810</v>
      </c>
      <c r="AL59" s="308">
        <v>116620</v>
      </c>
      <c r="AM59" s="59">
        <v>215480</v>
      </c>
      <c r="AN59" s="59">
        <v>3982070</v>
      </c>
      <c r="AO59" s="59"/>
      <c r="AP59" s="59">
        <v>702140</v>
      </c>
      <c r="AQ59" s="59"/>
      <c r="AR59" s="59"/>
      <c r="AS59" s="59"/>
      <c r="AT59" s="61"/>
    </row>
    <row r="60" spans="1:46">
      <c r="A60" s="330"/>
      <c r="B60" s="423" t="s">
        <v>88</v>
      </c>
      <c r="C60" s="424"/>
      <c r="D60" s="72"/>
      <c r="E60" s="62"/>
      <c r="F60" s="48"/>
      <c r="G60" s="48"/>
      <c r="H60" s="63"/>
      <c r="I60" s="129">
        <v>644</v>
      </c>
      <c r="J60" s="130">
        <v>53</v>
      </c>
      <c r="K60" s="130">
        <v>17</v>
      </c>
      <c r="L60" s="131">
        <v>37</v>
      </c>
      <c r="M60" s="131">
        <v>650</v>
      </c>
      <c r="N60" s="131"/>
      <c r="O60" s="131"/>
      <c r="P60" s="131">
        <v>38</v>
      </c>
      <c r="Q60" s="131">
        <v>638</v>
      </c>
      <c r="R60" s="131"/>
      <c r="S60" s="131"/>
      <c r="T60" s="131">
        <v>112</v>
      </c>
      <c r="U60" s="131">
        <v>624</v>
      </c>
      <c r="V60" s="131"/>
      <c r="W60" s="131">
        <v>33</v>
      </c>
      <c r="X60" s="131">
        <v>10</v>
      </c>
      <c r="Y60" s="131">
        <v>145</v>
      </c>
      <c r="Z60" s="131">
        <v>350</v>
      </c>
      <c r="AA60" s="131">
        <v>6</v>
      </c>
      <c r="AB60" s="131">
        <v>1443</v>
      </c>
      <c r="AC60" s="131">
        <v>25</v>
      </c>
      <c r="AD60" s="132"/>
      <c r="AE60" s="62"/>
      <c r="AF60" s="48"/>
      <c r="AG60" s="331"/>
      <c r="AH60" s="332">
        <v>739</v>
      </c>
      <c r="AI60" s="49">
        <v>50</v>
      </c>
      <c r="AJ60" s="49"/>
      <c r="AK60" s="49">
        <v>53</v>
      </c>
      <c r="AL60" s="49">
        <v>706</v>
      </c>
      <c r="AM60" s="49"/>
      <c r="AN60" s="49"/>
      <c r="AO60" s="49"/>
      <c r="AP60" s="49"/>
      <c r="AQ60" s="49"/>
      <c r="AR60" s="49"/>
      <c r="AS60" s="49"/>
      <c r="AT60" s="63"/>
    </row>
    <row r="61" spans="1:46">
      <c r="A61" s="333"/>
      <c r="B61" s="425" t="s">
        <v>89</v>
      </c>
      <c r="C61" s="426"/>
      <c r="D61" s="73"/>
      <c r="E61" s="64"/>
      <c r="F61" s="108"/>
      <c r="G61" s="108"/>
      <c r="H61" s="65"/>
      <c r="I61" s="64">
        <v>23853760</v>
      </c>
      <c r="J61" s="102">
        <v>2973220</v>
      </c>
      <c r="K61" s="102">
        <v>301740</v>
      </c>
      <c r="L61" s="108">
        <v>868720</v>
      </c>
      <c r="M61" s="108">
        <v>4516000</v>
      </c>
      <c r="N61" s="107"/>
      <c r="O61" s="107"/>
      <c r="P61" s="107">
        <v>1946740</v>
      </c>
      <c r="Q61" s="107">
        <v>22412940</v>
      </c>
      <c r="R61" s="107"/>
      <c r="S61" s="107"/>
      <c r="T61" s="107">
        <v>10425320</v>
      </c>
      <c r="U61" s="107">
        <v>8361600</v>
      </c>
      <c r="V61" s="108"/>
      <c r="W61" s="108">
        <v>1865820</v>
      </c>
      <c r="X61" s="334">
        <v>1400000</v>
      </c>
      <c r="Y61" s="108">
        <v>13557960</v>
      </c>
      <c r="Z61" s="108">
        <v>40750000</v>
      </c>
      <c r="AA61" s="108">
        <v>441000</v>
      </c>
      <c r="AB61" s="108">
        <v>35247120</v>
      </c>
      <c r="AC61" s="108">
        <v>817680</v>
      </c>
      <c r="AD61" s="65"/>
      <c r="AE61" s="64"/>
      <c r="AF61" s="108"/>
      <c r="AG61" s="93"/>
      <c r="AH61" s="335">
        <v>27372560</v>
      </c>
      <c r="AI61" s="336">
        <v>1168800</v>
      </c>
      <c r="AJ61" s="47"/>
      <c r="AK61" s="336">
        <v>1301490</v>
      </c>
      <c r="AL61" s="47">
        <v>4932940</v>
      </c>
      <c r="AM61" s="47"/>
      <c r="AN61" s="47"/>
      <c r="AO61" s="47"/>
      <c r="AP61" s="47"/>
      <c r="AQ61" s="47"/>
      <c r="AR61" s="47"/>
      <c r="AS61" s="47"/>
      <c r="AT61" s="65"/>
    </row>
    <row r="62" spans="1:46" ht="17.25" thickBot="1">
      <c r="A62" s="337"/>
      <c r="B62" s="418" t="s">
        <v>96</v>
      </c>
      <c r="C62" s="419"/>
      <c r="D62" s="74"/>
      <c r="E62" s="66"/>
      <c r="F62" s="106"/>
      <c r="G62" s="106"/>
      <c r="H62" s="91"/>
      <c r="I62" s="66">
        <v>37040</v>
      </c>
      <c r="J62" s="103"/>
      <c r="K62" s="103"/>
      <c r="L62" s="106"/>
      <c r="M62" s="106"/>
      <c r="N62" s="105"/>
      <c r="O62" s="105"/>
      <c r="P62" s="105"/>
      <c r="Q62" s="105"/>
      <c r="R62" s="105"/>
      <c r="S62" s="105"/>
      <c r="T62" s="105"/>
      <c r="U62" s="105"/>
      <c r="V62" s="106"/>
      <c r="W62" s="106"/>
      <c r="X62" s="106"/>
      <c r="Y62" s="106"/>
      <c r="Z62" s="106"/>
      <c r="AA62" s="106"/>
      <c r="AB62" s="106"/>
      <c r="AC62" s="106"/>
      <c r="AD62" s="68"/>
      <c r="AE62" s="66"/>
      <c r="AF62" s="106"/>
      <c r="AG62" s="94"/>
      <c r="AH62" s="9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8"/>
    </row>
  </sheetData>
  <mergeCells count="97">
    <mergeCell ref="B60:C60"/>
    <mergeCell ref="B61:C61"/>
    <mergeCell ref="B62:C62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Z3:AA4"/>
    <mergeCell ref="AB3:AB5"/>
    <mergeCell ref="AC3:AC5"/>
    <mergeCell ref="N3:V3"/>
    <mergeCell ref="A1:C5"/>
    <mergeCell ref="D1:D5"/>
    <mergeCell ref="E1:AD1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17" sqref="D17"/>
    </sheetView>
  </sheetViews>
  <sheetFormatPr defaultRowHeight="16.5"/>
  <cols>
    <col min="1" max="1" width="22.125" customWidth="1"/>
    <col min="2" max="2" width="26.5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103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7.5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9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workbookViewId="0">
      <pane xSplit="3" ySplit="5" topLeftCell="AE93" activePane="bottomRight" state="frozen"/>
      <selection pane="topRight" activeCell="D1" sqref="D1"/>
      <selection pane="bottomLeft" activeCell="A6" sqref="A6"/>
      <selection pane="bottomRight" activeCell="AI54" sqref="AI54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1" bestFit="1" customWidth="1"/>
    <col min="34" max="34" width="11.875" bestFit="1" customWidth="1"/>
    <col min="35" max="35" width="9.5" bestFit="1" customWidth="1"/>
    <col min="36" max="36" width="9.375" bestFit="1" customWidth="1"/>
    <col min="37" max="40" width="10.875" bestFit="1" customWidth="1"/>
    <col min="42" max="42" width="9.625" bestFit="1" customWidth="1"/>
    <col min="43" max="43" width="10.875" bestFit="1" customWidth="1"/>
    <col min="46" max="46" width="11" bestFit="1" customWidth="1"/>
  </cols>
  <sheetData>
    <row r="1" spans="1:46" ht="19.5" customHeight="1" thickBot="1"/>
    <row r="2" spans="1:46" ht="16.5" customHeight="1" thickBot="1">
      <c r="A2" s="510" t="s">
        <v>59</v>
      </c>
      <c r="B2" s="511"/>
      <c r="C2" s="512"/>
      <c r="D2" s="519" t="s">
        <v>60</v>
      </c>
      <c r="E2" s="522" t="s">
        <v>61</v>
      </c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4"/>
      <c r="AE2" s="549" t="s">
        <v>62</v>
      </c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0"/>
      <c r="AR2" s="550"/>
      <c r="AS2" s="550"/>
      <c r="AT2" s="551"/>
    </row>
    <row r="3" spans="1:46" ht="16.5" customHeight="1" thickBot="1">
      <c r="A3" s="513"/>
      <c r="B3" s="514"/>
      <c r="C3" s="515"/>
      <c r="D3" s="520"/>
      <c r="E3" s="552" t="s">
        <v>63</v>
      </c>
      <c r="F3" s="553"/>
      <c r="G3" s="553"/>
      <c r="H3" s="554"/>
      <c r="I3" s="552" t="s">
        <v>64</v>
      </c>
      <c r="J3" s="553"/>
      <c r="K3" s="553"/>
      <c r="L3" s="553"/>
      <c r="M3" s="553"/>
      <c r="N3" s="555"/>
      <c r="O3" s="555"/>
      <c r="P3" s="555"/>
      <c r="Q3" s="555"/>
      <c r="R3" s="555"/>
      <c r="S3" s="555"/>
      <c r="T3" s="555"/>
      <c r="U3" s="555"/>
      <c r="V3" s="555"/>
      <c r="W3" s="553"/>
      <c r="X3" s="553"/>
      <c r="Y3" s="553"/>
      <c r="Z3" s="553"/>
      <c r="AA3" s="553"/>
      <c r="AB3" s="553"/>
      <c r="AC3" s="553"/>
      <c r="AD3" s="554"/>
      <c r="AE3" s="556" t="s">
        <v>63</v>
      </c>
      <c r="AF3" s="557"/>
      <c r="AG3" s="558"/>
      <c r="AH3" s="559" t="s">
        <v>65</v>
      </c>
      <c r="AI3" s="560"/>
      <c r="AJ3" s="560"/>
      <c r="AK3" s="560"/>
      <c r="AL3" s="560"/>
      <c r="AM3" s="560"/>
      <c r="AN3" s="560"/>
      <c r="AO3" s="560"/>
      <c r="AP3" s="560"/>
      <c r="AQ3" s="560"/>
      <c r="AR3" s="560"/>
      <c r="AS3" s="560"/>
      <c r="AT3" s="561"/>
    </row>
    <row r="4" spans="1:46" ht="16.5" customHeight="1">
      <c r="A4" s="513"/>
      <c r="B4" s="514"/>
      <c r="C4" s="515"/>
      <c r="D4" s="520"/>
      <c r="E4" s="562" t="s">
        <v>0</v>
      </c>
      <c r="F4" s="530" t="s">
        <v>1</v>
      </c>
      <c r="G4" s="564" t="s">
        <v>2</v>
      </c>
      <c r="H4" s="566" t="s">
        <v>66</v>
      </c>
      <c r="I4" s="568" t="s">
        <v>3</v>
      </c>
      <c r="J4" s="535"/>
      <c r="K4" s="570" t="s">
        <v>4</v>
      </c>
      <c r="L4" s="535"/>
      <c r="M4" s="571" t="s">
        <v>67</v>
      </c>
      <c r="N4" s="552" t="s">
        <v>68</v>
      </c>
      <c r="O4" s="553"/>
      <c r="P4" s="553"/>
      <c r="Q4" s="553"/>
      <c r="R4" s="553"/>
      <c r="S4" s="553"/>
      <c r="T4" s="553"/>
      <c r="U4" s="553"/>
      <c r="V4" s="554"/>
      <c r="W4" s="545" t="s">
        <v>9</v>
      </c>
      <c r="X4" s="547" t="s">
        <v>10</v>
      </c>
      <c r="Y4" s="547" t="s">
        <v>69</v>
      </c>
      <c r="Z4" s="530" t="s">
        <v>70</v>
      </c>
      <c r="AA4" s="535"/>
      <c r="AB4" s="530" t="s">
        <v>1</v>
      </c>
      <c r="AC4" s="564" t="s">
        <v>2</v>
      </c>
      <c r="AD4" s="532" t="s">
        <v>71</v>
      </c>
      <c r="AE4" s="539" t="s">
        <v>72</v>
      </c>
      <c r="AF4" s="534" t="s">
        <v>73</v>
      </c>
      <c r="AG4" s="542" t="s">
        <v>66</v>
      </c>
      <c r="AH4" s="544" t="s">
        <v>74</v>
      </c>
      <c r="AI4" s="534"/>
      <c r="AJ4" s="534" t="s">
        <v>75</v>
      </c>
      <c r="AK4" s="534"/>
      <c r="AL4" s="534" t="s">
        <v>67</v>
      </c>
      <c r="AM4" s="534" t="s">
        <v>76</v>
      </c>
      <c r="AN4" s="534"/>
      <c r="AO4" s="525" t="s">
        <v>77</v>
      </c>
      <c r="AP4" s="537" t="s">
        <v>78</v>
      </c>
      <c r="AQ4" s="525" t="s">
        <v>79</v>
      </c>
      <c r="AR4" s="525" t="s">
        <v>80</v>
      </c>
      <c r="AS4" s="525" t="s">
        <v>81</v>
      </c>
      <c r="AT4" s="527" t="s">
        <v>71</v>
      </c>
    </row>
    <row r="5" spans="1:46" ht="17.25" customHeight="1">
      <c r="A5" s="513"/>
      <c r="B5" s="514"/>
      <c r="C5" s="515"/>
      <c r="D5" s="520"/>
      <c r="E5" s="562"/>
      <c r="F5" s="530"/>
      <c r="G5" s="564"/>
      <c r="H5" s="566"/>
      <c r="I5" s="569"/>
      <c r="J5" s="535"/>
      <c r="K5" s="535"/>
      <c r="L5" s="535"/>
      <c r="M5" s="571"/>
      <c r="N5" s="529" t="s">
        <v>82</v>
      </c>
      <c r="O5" s="530"/>
      <c r="P5" s="530"/>
      <c r="Q5" s="344" t="s">
        <v>5</v>
      </c>
      <c r="R5" s="530" t="s">
        <v>6</v>
      </c>
      <c r="S5" s="530"/>
      <c r="T5" s="344" t="s">
        <v>7</v>
      </c>
      <c r="U5" s="530" t="s">
        <v>8</v>
      </c>
      <c r="V5" s="532" t="s">
        <v>83</v>
      </c>
      <c r="W5" s="545"/>
      <c r="X5" s="547"/>
      <c r="Y5" s="547"/>
      <c r="Z5" s="535"/>
      <c r="AA5" s="535"/>
      <c r="AB5" s="530"/>
      <c r="AC5" s="564"/>
      <c r="AD5" s="532"/>
      <c r="AE5" s="539"/>
      <c r="AF5" s="534"/>
      <c r="AG5" s="542"/>
      <c r="AH5" s="544"/>
      <c r="AI5" s="534"/>
      <c r="AJ5" s="534"/>
      <c r="AK5" s="534"/>
      <c r="AL5" s="535"/>
      <c r="AM5" s="534"/>
      <c r="AN5" s="534"/>
      <c r="AO5" s="525"/>
      <c r="AP5" s="537"/>
      <c r="AQ5" s="525"/>
      <c r="AR5" s="525"/>
      <c r="AS5" s="525"/>
      <c r="AT5" s="527"/>
    </row>
    <row r="6" spans="1:46" ht="17.25" thickBot="1">
      <c r="A6" s="516"/>
      <c r="B6" s="517"/>
      <c r="C6" s="518"/>
      <c r="D6" s="521"/>
      <c r="E6" s="563"/>
      <c r="F6" s="531"/>
      <c r="G6" s="565"/>
      <c r="H6" s="567"/>
      <c r="I6" s="258" t="s">
        <v>11</v>
      </c>
      <c r="J6" s="201" t="s">
        <v>84</v>
      </c>
      <c r="K6" s="201" t="s">
        <v>11</v>
      </c>
      <c r="L6" s="201" t="s">
        <v>84</v>
      </c>
      <c r="M6" s="572"/>
      <c r="N6" s="215" t="s">
        <v>11</v>
      </c>
      <c r="O6" s="348" t="s">
        <v>12</v>
      </c>
      <c r="P6" s="202" t="s">
        <v>13</v>
      </c>
      <c r="Q6" s="203" t="s">
        <v>14</v>
      </c>
      <c r="R6" s="204" t="s">
        <v>15</v>
      </c>
      <c r="S6" s="348" t="s">
        <v>16</v>
      </c>
      <c r="T6" s="345" t="s">
        <v>17</v>
      </c>
      <c r="U6" s="531"/>
      <c r="V6" s="533"/>
      <c r="W6" s="546"/>
      <c r="X6" s="548"/>
      <c r="Y6" s="548"/>
      <c r="Z6" s="347" t="s">
        <v>85</v>
      </c>
      <c r="AA6" s="345" t="s">
        <v>86</v>
      </c>
      <c r="AB6" s="531"/>
      <c r="AC6" s="565"/>
      <c r="AD6" s="533"/>
      <c r="AE6" s="540"/>
      <c r="AF6" s="541"/>
      <c r="AG6" s="543"/>
      <c r="AH6" s="273" t="s">
        <v>11</v>
      </c>
      <c r="AI6" s="346" t="s">
        <v>84</v>
      </c>
      <c r="AJ6" s="346" t="s">
        <v>11</v>
      </c>
      <c r="AK6" s="346" t="s">
        <v>84</v>
      </c>
      <c r="AL6" s="536"/>
      <c r="AM6" s="346" t="s">
        <v>74</v>
      </c>
      <c r="AN6" s="346" t="s">
        <v>75</v>
      </c>
      <c r="AO6" s="526"/>
      <c r="AP6" s="538"/>
      <c r="AQ6" s="526"/>
      <c r="AR6" s="526"/>
      <c r="AS6" s="526"/>
      <c r="AT6" s="528"/>
    </row>
    <row r="7" spans="1:46">
      <c r="A7" s="508">
        <v>42979</v>
      </c>
      <c r="B7" s="507" t="str">
        <f>IF(TRIM(A7)="","","(" &amp; MID("일월화수목금토",WEEKDAY(A7),1) &amp; ")")</f>
        <v>(금)</v>
      </c>
      <c r="C7" s="231" t="str">
        <f>IF(TRIM(A7)="","",$C$66)</f>
        <v/>
      </c>
      <c r="D7" s="236"/>
      <c r="E7" s="216"/>
      <c r="F7" s="198"/>
      <c r="G7" s="198"/>
      <c r="H7" s="229">
        <f>SUM(E7:G7)</f>
        <v>0</v>
      </c>
      <c r="I7" s="216">
        <v>23</v>
      </c>
      <c r="J7" s="198">
        <v>1</v>
      </c>
      <c r="K7" s="198">
        <v>1</v>
      </c>
      <c r="L7" s="198"/>
      <c r="M7" s="211">
        <v>23</v>
      </c>
      <c r="N7" s="216">
        <v>21</v>
      </c>
      <c r="O7" s="198">
        <v>15</v>
      </c>
      <c r="P7" s="198">
        <v>1</v>
      </c>
      <c r="Q7" s="198">
        <v>22</v>
      </c>
      <c r="R7" s="198"/>
      <c r="S7" s="198"/>
      <c r="T7" s="198">
        <v>6</v>
      </c>
      <c r="U7" s="286">
        <v>24</v>
      </c>
      <c r="V7" s="229">
        <f t="shared" ref="V7:V66" si="0">SUM(N7:U7)</f>
        <v>89</v>
      </c>
      <c r="W7" s="222">
        <v>1</v>
      </c>
      <c r="X7" s="198"/>
      <c r="Y7" s="198">
        <v>5</v>
      </c>
      <c r="Z7" s="198">
        <v>10</v>
      </c>
      <c r="AA7" s="198">
        <v>2</v>
      </c>
      <c r="AB7" s="198">
        <v>11</v>
      </c>
      <c r="AC7" s="198"/>
      <c r="AD7" s="229">
        <f>SUM(I7:M7)+SUM(V7:AC7)</f>
        <v>166</v>
      </c>
      <c r="AE7" s="267"/>
      <c r="AF7" s="199">
        <v>76</v>
      </c>
      <c r="AG7" s="229">
        <f>SUM(AE7:AF7)</f>
        <v>76</v>
      </c>
      <c r="AH7" s="274">
        <v>45</v>
      </c>
      <c r="AI7" s="200">
        <v>5</v>
      </c>
      <c r="AJ7" s="200">
        <v>10</v>
      </c>
      <c r="AK7" s="200">
        <v>8</v>
      </c>
      <c r="AL7" s="200">
        <v>33</v>
      </c>
      <c r="AM7" s="200">
        <v>15</v>
      </c>
      <c r="AN7" s="200">
        <v>66</v>
      </c>
      <c r="AO7" s="200">
        <v>4</v>
      </c>
      <c r="AP7" s="200">
        <v>14</v>
      </c>
      <c r="AQ7" s="200"/>
      <c r="AR7" s="200"/>
      <c r="AS7" s="200"/>
      <c r="AT7" s="229">
        <f>SUM(AH7:AS7)</f>
        <v>200</v>
      </c>
    </row>
    <row r="8" spans="1:46">
      <c r="A8" s="509"/>
      <c r="B8" s="503"/>
      <c r="C8" s="232" t="str">
        <f>IF(TRIM(C7)="","",$C$67)</f>
        <v/>
      </c>
      <c r="D8" s="237"/>
      <c r="E8" s="224"/>
      <c r="F8" s="186"/>
      <c r="G8" s="186"/>
      <c r="H8" s="230">
        <f t="shared" ref="H8:H66" si="1">SUM(E8:G8)</f>
        <v>0</v>
      </c>
      <c r="I8" s="218">
        <v>851920</v>
      </c>
      <c r="J8" s="184">
        <v>59720</v>
      </c>
      <c r="K8" s="184">
        <v>17810</v>
      </c>
      <c r="L8" s="184"/>
      <c r="M8" s="212">
        <v>160780</v>
      </c>
      <c r="N8" s="217">
        <v>1422960</v>
      </c>
      <c r="O8" s="187">
        <v>2204160</v>
      </c>
      <c r="P8" s="187">
        <v>51230</v>
      </c>
      <c r="Q8" s="187">
        <v>772860</v>
      </c>
      <c r="R8" s="187"/>
      <c r="S8" s="187"/>
      <c r="T8" s="187">
        <v>484260</v>
      </c>
      <c r="U8" s="288">
        <v>321600</v>
      </c>
      <c r="V8" s="263">
        <f t="shared" si="0"/>
        <v>5257070</v>
      </c>
      <c r="W8" s="223">
        <v>34810</v>
      </c>
      <c r="X8" s="184"/>
      <c r="Y8" s="184">
        <v>630000</v>
      </c>
      <c r="Z8" s="184">
        <v>1150000</v>
      </c>
      <c r="AA8" s="184">
        <v>50000</v>
      </c>
      <c r="AB8" s="184">
        <v>251940</v>
      </c>
      <c r="AC8" s="184"/>
      <c r="AD8" s="230">
        <f>SUM(I8:M8)+SUM(V8:AC8)</f>
        <v>8464050</v>
      </c>
      <c r="AE8" s="268"/>
      <c r="AF8" s="188">
        <v>2874020</v>
      </c>
      <c r="AG8" s="230">
        <f>SUM(AE8:AF8)</f>
        <v>2874020</v>
      </c>
      <c r="AH8" s="275">
        <v>1666800</v>
      </c>
      <c r="AI8" s="189">
        <v>298600</v>
      </c>
      <c r="AJ8" s="189">
        <v>174170</v>
      </c>
      <c r="AK8" s="189">
        <v>203430</v>
      </c>
      <c r="AL8" s="189">
        <v>238380</v>
      </c>
      <c r="AM8" s="189">
        <v>695520</v>
      </c>
      <c r="AN8" s="189">
        <v>2596380</v>
      </c>
      <c r="AO8" s="190"/>
      <c r="AP8" s="190">
        <v>895100</v>
      </c>
      <c r="AQ8" s="190"/>
      <c r="AR8" s="190"/>
      <c r="AS8" s="190"/>
      <c r="AT8" s="230">
        <f>SUM(AH8:AS8)</f>
        <v>6768380</v>
      </c>
    </row>
    <row r="9" spans="1:46">
      <c r="A9" s="502">
        <f>IF(TRIM(A7)="","",IF(DATE(YEAR(A7),MONTH(A7)+1,1)&lt;=IF(WEEKDAY(A7+1)=7,A7+3,A7+1),"",IF(WEEKDAY(A7+1)=7,A7+3,A7+1)))</f>
        <v>42982</v>
      </c>
      <c r="B9" s="503" t="str">
        <f t="shared" ref="B9" si="2">IF(TRIM(A9)="","","(" &amp; MID("일월화수목금토",WEEKDAY(A9),1) &amp; ")")</f>
        <v>(월)</v>
      </c>
      <c r="C9" s="232" t="str">
        <f t="shared" ref="C9" si="3">IF(TRIM(A9)="","",$C$66)</f>
        <v/>
      </c>
      <c r="D9" s="237"/>
      <c r="E9" s="218"/>
      <c r="F9" s="184"/>
      <c r="G9" s="184"/>
      <c r="H9" s="229">
        <f t="shared" si="1"/>
        <v>0</v>
      </c>
      <c r="I9" s="218">
        <v>37</v>
      </c>
      <c r="J9" s="184">
        <v>2</v>
      </c>
      <c r="K9" s="184"/>
      <c r="L9" s="184">
        <v>4</v>
      </c>
      <c r="M9" s="212">
        <v>38</v>
      </c>
      <c r="N9" s="218">
        <v>21</v>
      </c>
      <c r="O9" s="184">
        <v>18</v>
      </c>
      <c r="P9" s="184">
        <v>2</v>
      </c>
      <c r="Q9" s="184">
        <v>31</v>
      </c>
      <c r="R9" s="184"/>
      <c r="S9" s="184"/>
      <c r="T9" s="184">
        <v>6</v>
      </c>
      <c r="U9" s="287">
        <v>29</v>
      </c>
      <c r="V9" s="229">
        <f t="shared" si="0"/>
        <v>107</v>
      </c>
      <c r="W9" s="223"/>
      <c r="X9" s="184"/>
      <c r="Y9" s="184">
        <v>4</v>
      </c>
      <c r="Z9" s="184">
        <v>15</v>
      </c>
      <c r="AA9" s="184"/>
      <c r="AB9" s="184">
        <v>8</v>
      </c>
      <c r="AC9" s="184"/>
      <c r="AD9" s="229">
        <f t="shared" ref="AD9:AD66" si="4">SUM(I9:M9)+SUM(V9:AC9)</f>
        <v>215</v>
      </c>
      <c r="AE9" s="269"/>
      <c r="AF9" s="185">
        <v>59</v>
      </c>
      <c r="AG9" s="229">
        <f t="shared" ref="AG9:AG66" si="5">SUM(AE9:AF9)</f>
        <v>59</v>
      </c>
      <c r="AH9" s="276">
        <v>84</v>
      </c>
      <c r="AI9" s="191">
        <v>7</v>
      </c>
      <c r="AJ9" s="191">
        <v>8</v>
      </c>
      <c r="AK9" s="191">
        <v>7</v>
      </c>
      <c r="AL9" s="191">
        <v>81</v>
      </c>
      <c r="AM9" s="191">
        <v>82</v>
      </c>
      <c r="AN9" s="191">
        <v>13</v>
      </c>
      <c r="AO9" s="191">
        <v>3</v>
      </c>
      <c r="AP9" s="191">
        <v>10</v>
      </c>
      <c r="AQ9" s="191"/>
      <c r="AR9" s="191"/>
      <c r="AS9" s="191"/>
      <c r="AT9" s="229">
        <f t="shared" ref="AT9:AT66" si="6">SUM(AH9:AS9)</f>
        <v>295</v>
      </c>
    </row>
    <row r="10" spans="1:46">
      <c r="A10" s="502"/>
      <c r="B10" s="503"/>
      <c r="C10" s="232" t="str">
        <f t="shared" ref="C10" si="7">IF(TRIM(C9)="","",$C$67)</f>
        <v/>
      </c>
      <c r="D10" s="237"/>
      <c r="E10" s="224"/>
      <c r="F10" s="186"/>
      <c r="G10" s="186"/>
      <c r="H10" s="230">
        <f t="shared" si="1"/>
        <v>0</v>
      </c>
      <c r="I10" s="218">
        <v>1370480</v>
      </c>
      <c r="J10" s="184">
        <v>119440</v>
      </c>
      <c r="K10" s="184"/>
      <c r="L10" s="184">
        <v>101430</v>
      </c>
      <c r="M10" s="212">
        <v>266680</v>
      </c>
      <c r="N10" s="217">
        <v>1422960</v>
      </c>
      <c r="O10" s="187">
        <v>2479680</v>
      </c>
      <c r="P10" s="187">
        <v>102460</v>
      </c>
      <c r="Q10" s="187">
        <v>1089030</v>
      </c>
      <c r="R10" s="187"/>
      <c r="S10" s="187"/>
      <c r="T10" s="187">
        <v>484260</v>
      </c>
      <c r="U10" s="288">
        <v>388600</v>
      </c>
      <c r="V10" s="263">
        <f t="shared" si="0"/>
        <v>5966990</v>
      </c>
      <c r="W10" s="223"/>
      <c r="X10" s="184"/>
      <c r="Y10" s="184">
        <v>615760</v>
      </c>
      <c r="Z10" s="184">
        <v>1680000</v>
      </c>
      <c r="AA10" s="184"/>
      <c r="AB10" s="184">
        <v>160020</v>
      </c>
      <c r="AC10" s="184"/>
      <c r="AD10" s="230">
        <f t="shared" si="4"/>
        <v>10280800</v>
      </c>
      <c r="AE10" s="268"/>
      <c r="AF10" s="188">
        <v>3151250</v>
      </c>
      <c r="AG10" s="230">
        <f t="shared" si="5"/>
        <v>3151250</v>
      </c>
      <c r="AH10" s="276">
        <v>3111360</v>
      </c>
      <c r="AI10" s="191">
        <v>308850</v>
      </c>
      <c r="AJ10" s="191">
        <v>133310</v>
      </c>
      <c r="AK10" s="191">
        <v>166500</v>
      </c>
      <c r="AL10" s="191">
        <v>564660</v>
      </c>
      <c r="AM10" s="191">
        <v>2454570</v>
      </c>
      <c r="AN10" s="191">
        <v>348500</v>
      </c>
      <c r="AO10" s="191"/>
      <c r="AP10" s="191">
        <v>792370</v>
      </c>
      <c r="AQ10" s="191"/>
      <c r="AR10" s="191"/>
      <c r="AS10" s="191"/>
      <c r="AT10" s="230">
        <f t="shared" si="6"/>
        <v>7880120</v>
      </c>
    </row>
    <row r="11" spans="1:46">
      <c r="A11" s="502">
        <f t="shared" ref="A11" si="8">IF(TRIM(A9)="","",IF(DATE(YEAR(A9),MONTH(A9)+1,1)&lt;=IF(WEEKDAY(A9+1)=7,A9+3,A9+1),"",IF(WEEKDAY(A9+1)=7,A9+3,A9+1)))</f>
        <v>42983</v>
      </c>
      <c r="B11" s="503" t="str">
        <f t="shared" ref="B11" si="9">IF(TRIM(A11)="","","(" &amp; MID("일월화수목금토",WEEKDAY(A11),1) &amp; ")")</f>
        <v>(화)</v>
      </c>
      <c r="C11" s="232" t="str">
        <f t="shared" ref="C11" si="10">IF(TRIM(A11)="","",$C$66)</f>
        <v/>
      </c>
      <c r="D11" s="237"/>
      <c r="E11" s="218"/>
      <c r="F11" s="184"/>
      <c r="G11" s="184"/>
      <c r="H11" s="229">
        <f t="shared" si="1"/>
        <v>0</v>
      </c>
      <c r="I11" s="218">
        <v>35</v>
      </c>
      <c r="J11" s="184">
        <v>3</v>
      </c>
      <c r="K11" s="184"/>
      <c r="L11" s="184"/>
      <c r="M11" s="212">
        <v>33</v>
      </c>
      <c r="N11" s="218">
        <v>27</v>
      </c>
      <c r="O11" s="184">
        <v>13</v>
      </c>
      <c r="P11" s="184"/>
      <c r="Q11" s="184">
        <v>28</v>
      </c>
      <c r="R11" s="184"/>
      <c r="S11" s="184"/>
      <c r="T11" s="184">
        <v>5</v>
      </c>
      <c r="U11" s="287">
        <v>26</v>
      </c>
      <c r="V11" s="229">
        <f t="shared" si="0"/>
        <v>99</v>
      </c>
      <c r="W11" s="223">
        <v>2</v>
      </c>
      <c r="X11" s="184"/>
      <c r="Y11" s="184">
        <v>6</v>
      </c>
      <c r="Z11" s="184">
        <v>11</v>
      </c>
      <c r="AA11" s="184"/>
      <c r="AB11" s="184">
        <v>9</v>
      </c>
      <c r="AC11" s="184">
        <v>6</v>
      </c>
      <c r="AD11" s="229">
        <f t="shared" si="4"/>
        <v>204</v>
      </c>
      <c r="AE11" s="269"/>
      <c r="AF11" s="185">
        <v>57</v>
      </c>
      <c r="AG11" s="229">
        <f t="shared" si="5"/>
        <v>57</v>
      </c>
      <c r="AH11" s="277">
        <v>100</v>
      </c>
      <c r="AI11" s="192">
        <v>3</v>
      </c>
      <c r="AJ11" s="192">
        <v>2</v>
      </c>
      <c r="AK11" s="192"/>
      <c r="AL11" s="192">
        <v>96</v>
      </c>
      <c r="AM11" s="192">
        <v>87</v>
      </c>
      <c r="AN11" s="192"/>
      <c r="AO11" s="192"/>
      <c r="AP11" s="192">
        <v>8</v>
      </c>
      <c r="AQ11" s="192"/>
      <c r="AR11" s="192"/>
      <c r="AS11" s="192"/>
      <c r="AT11" s="229">
        <f t="shared" si="6"/>
        <v>296</v>
      </c>
    </row>
    <row r="12" spans="1:46">
      <c r="A12" s="502"/>
      <c r="B12" s="503"/>
      <c r="C12" s="232" t="str">
        <f t="shared" ref="C12" si="11">IF(TRIM(C11)="","",$C$67)</f>
        <v/>
      </c>
      <c r="D12" s="237"/>
      <c r="E12" s="224"/>
      <c r="F12" s="186"/>
      <c r="G12" s="186"/>
      <c r="H12" s="230">
        <f t="shared" si="1"/>
        <v>0</v>
      </c>
      <c r="I12" s="218">
        <v>1296400</v>
      </c>
      <c r="J12" s="184">
        <v>119440</v>
      </c>
      <c r="K12" s="184"/>
      <c r="L12" s="184"/>
      <c r="M12" s="212">
        <v>229380</v>
      </c>
      <c r="N12" s="217">
        <v>1829520</v>
      </c>
      <c r="O12" s="187">
        <v>1790880</v>
      </c>
      <c r="P12" s="187"/>
      <c r="Q12" s="187">
        <v>983640</v>
      </c>
      <c r="R12" s="187"/>
      <c r="S12" s="187"/>
      <c r="T12" s="187">
        <v>403550</v>
      </c>
      <c r="U12" s="288">
        <v>348400</v>
      </c>
      <c r="V12" s="263">
        <f t="shared" si="0"/>
        <v>5355990</v>
      </c>
      <c r="W12" s="223">
        <v>69620</v>
      </c>
      <c r="X12" s="184"/>
      <c r="Y12" s="184">
        <v>259500</v>
      </c>
      <c r="Z12" s="184">
        <v>1250000</v>
      </c>
      <c r="AA12" s="184"/>
      <c r="AB12" s="184">
        <v>163160</v>
      </c>
      <c r="AC12" s="184">
        <v>217580</v>
      </c>
      <c r="AD12" s="230">
        <f t="shared" si="4"/>
        <v>8961070</v>
      </c>
      <c r="AE12" s="268"/>
      <c r="AF12" s="188">
        <v>2561300</v>
      </c>
      <c r="AG12" s="230">
        <f t="shared" si="5"/>
        <v>2561300</v>
      </c>
      <c r="AH12" s="278">
        <v>3704000</v>
      </c>
      <c r="AI12" s="193">
        <v>158890</v>
      </c>
      <c r="AJ12" s="193">
        <v>34310</v>
      </c>
      <c r="AK12" s="193"/>
      <c r="AL12" s="193">
        <v>661560</v>
      </c>
      <c r="AM12" s="193">
        <v>3496530</v>
      </c>
      <c r="AN12" s="193"/>
      <c r="AO12" s="193"/>
      <c r="AP12" s="193">
        <v>291110</v>
      </c>
      <c r="AQ12" s="193"/>
      <c r="AR12" s="193"/>
      <c r="AS12" s="193"/>
      <c r="AT12" s="230">
        <f t="shared" si="6"/>
        <v>8346400</v>
      </c>
    </row>
    <row r="13" spans="1:46">
      <c r="A13" s="502">
        <f t="shared" ref="A13" si="12">IF(TRIM(A11)="","",IF(DATE(YEAR(A11),MONTH(A11)+1,1)&lt;=IF(WEEKDAY(A11+1)=7,A11+3,A11+1),"",IF(WEEKDAY(A11+1)=7,A11+3,A11+1)))</f>
        <v>42984</v>
      </c>
      <c r="B13" s="503" t="str">
        <f t="shared" ref="B13" si="13">IF(TRIM(A13)="","","(" &amp; MID("일월화수목금토",WEEKDAY(A13),1) &amp; ")")</f>
        <v>(수)</v>
      </c>
      <c r="C13" s="232" t="str">
        <f t="shared" ref="C13" si="14">IF(TRIM(A13)="","",$C$66)</f>
        <v/>
      </c>
      <c r="D13" s="237"/>
      <c r="E13" s="218"/>
      <c r="F13" s="184"/>
      <c r="G13" s="184"/>
      <c r="H13" s="229">
        <f t="shared" si="1"/>
        <v>0</v>
      </c>
      <c r="I13" s="218">
        <v>36</v>
      </c>
      <c r="J13" s="184">
        <v>2</v>
      </c>
      <c r="K13" s="184">
        <v>2</v>
      </c>
      <c r="L13" s="184">
        <v>3</v>
      </c>
      <c r="M13" s="212">
        <v>38</v>
      </c>
      <c r="N13" s="218">
        <v>24</v>
      </c>
      <c r="O13" s="184">
        <v>20</v>
      </c>
      <c r="P13" s="184">
        <v>1</v>
      </c>
      <c r="Q13" s="184">
        <v>30</v>
      </c>
      <c r="R13" s="184"/>
      <c r="S13" s="184">
        <v>1</v>
      </c>
      <c r="T13" s="184">
        <v>3</v>
      </c>
      <c r="U13" s="287">
        <v>25</v>
      </c>
      <c r="V13" s="229">
        <f t="shared" si="0"/>
        <v>104</v>
      </c>
      <c r="W13" s="223">
        <v>3</v>
      </c>
      <c r="X13" s="184">
        <v>1</v>
      </c>
      <c r="Y13" s="184">
        <v>3</v>
      </c>
      <c r="Z13" s="184">
        <v>14</v>
      </c>
      <c r="AA13" s="184"/>
      <c r="AB13" s="184">
        <v>8</v>
      </c>
      <c r="AC13" s="184"/>
      <c r="AD13" s="229">
        <f t="shared" si="4"/>
        <v>214</v>
      </c>
      <c r="AE13" s="269"/>
      <c r="AF13" s="185">
        <v>40</v>
      </c>
      <c r="AG13" s="229">
        <f t="shared" si="5"/>
        <v>40</v>
      </c>
      <c r="AH13" s="277">
        <v>61</v>
      </c>
      <c r="AI13" s="192">
        <v>8</v>
      </c>
      <c r="AJ13" s="192">
        <v>4</v>
      </c>
      <c r="AK13" s="192">
        <v>3</v>
      </c>
      <c r="AL13" s="192">
        <v>17</v>
      </c>
      <c r="AM13" s="192">
        <v>53</v>
      </c>
      <c r="AN13" s="192">
        <v>12</v>
      </c>
      <c r="AO13" s="192">
        <v>3</v>
      </c>
      <c r="AP13" s="192">
        <v>8</v>
      </c>
      <c r="AQ13" s="192"/>
      <c r="AR13" s="192"/>
      <c r="AS13" s="192"/>
      <c r="AT13" s="229">
        <f t="shared" si="6"/>
        <v>169</v>
      </c>
    </row>
    <row r="14" spans="1:46">
      <c r="A14" s="502"/>
      <c r="B14" s="503"/>
      <c r="C14" s="232" t="str">
        <f t="shared" ref="C14" si="15">IF(TRIM(C13)="","",$C$67)</f>
        <v/>
      </c>
      <c r="D14" s="237"/>
      <c r="E14" s="224"/>
      <c r="F14" s="186"/>
      <c r="G14" s="186"/>
      <c r="H14" s="230">
        <f t="shared" si="1"/>
        <v>0</v>
      </c>
      <c r="I14" s="218">
        <v>1333440</v>
      </c>
      <c r="J14" s="184">
        <v>111390</v>
      </c>
      <c r="K14" s="184">
        <v>35620</v>
      </c>
      <c r="L14" s="184">
        <v>76810</v>
      </c>
      <c r="M14" s="212">
        <v>275680</v>
      </c>
      <c r="N14" s="217">
        <v>1626240</v>
      </c>
      <c r="O14" s="187">
        <v>2755200</v>
      </c>
      <c r="P14" s="187">
        <v>51230</v>
      </c>
      <c r="Q14" s="187">
        <v>1053090</v>
      </c>
      <c r="R14" s="187"/>
      <c r="S14" s="187">
        <v>97640</v>
      </c>
      <c r="T14" s="187">
        <v>311420</v>
      </c>
      <c r="U14" s="288">
        <v>335000</v>
      </c>
      <c r="V14" s="263">
        <f t="shared" si="0"/>
        <v>6229820</v>
      </c>
      <c r="W14" s="223">
        <v>69810</v>
      </c>
      <c r="X14" s="184">
        <v>140000</v>
      </c>
      <c r="Y14" s="184">
        <v>209000</v>
      </c>
      <c r="Z14" s="184">
        <v>1490000</v>
      </c>
      <c r="AA14" s="184"/>
      <c r="AB14" s="184">
        <v>183620</v>
      </c>
      <c r="AC14" s="184"/>
      <c r="AD14" s="230">
        <f t="shared" si="4"/>
        <v>10155190</v>
      </c>
      <c r="AE14" s="268"/>
      <c r="AF14" s="188">
        <v>2624680</v>
      </c>
      <c r="AG14" s="230">
        <f t="shared" si="5"/>
        <v>2624680</v>
      </c>
      <c r="AH14" s="278">
        <v>2259440</v>
      </c>
      <c r="AI14" s="193">
        <v>486980</v>
      </c>
      <c r="AJ14" s="193">
        <v>67310</v>
      </c>
      <c r="AK14" s="193">
        <v>71430</v>
      </c>
      <c r="AL14" s="193">
        <v>116620</v>
      </c>
      <c r="AM14" s="193">
        <v>1909820</v>
      </c>
      <c r="AN14" s="193">
        <v>350120</v>
      </c>
      <c r="AO14" s="193"/>
      <c r="AP14" s="193">
        <v>664910</v>
      </c>
      <c r="AQ14" s="193"/>
      <c r="AR14" s="193"/>
      <c r="AS14" s="193"/>
      <c r="AT14" s="230">
        <f t="shared" si="6"/>
        <v>5926630</v>
      </c>
    </row>
    <row r="15" spans="1:46">
      <c r="A15" s="502">
        <f t="shared" ref="A15" si="16">IF(TRIM(A13)="","",IF(DATE(YEAR(A13),MONTH(A13)+1,1)&lt;=IF(WEEKDAY(A13+1)=7,A13+3,A13+1),"",IF(WEEKDAY(A13+1)=7,A13+3,A13+1)))</f>
        <v>42985</v>
      </c>
      <c r="B15" s="503" t="str">
        <f t="shared" ref="B15" si="17">IF(TRIM(A15)="","","(" &amp; MID("일월화수목금토",WEEKDAY(A15),1) &amp; ")")</f>
        <v>(목)</v>
      </c>
      <c r="C15" s="232" t="str">
        <f t="shared" ref="C15" si="18">IF(TRIM(A15)="","",$C$66)</f>
        <v/>
      </c>
      <c r="D15" s="237"/>
      <c r="E15" s="218"/>
      <c r="F15" s="184"/>
      <c r="G15" s="184"/>
      <c r="H15" s="229">
        <f t="shared" si="1"/>
        <v>0</v>
      </c>
      <c r="I15" s="218">
        <v>31</v>
      </c>
      <c r="J15" s="184">
        <v>4</v>
      </c>
      <c r="K15" s="184">
        <v>1</v>
      </c>
      <c r="L15" s="184"/>
      <c r="M15" s="212">
        <v>35</v>
      </c>
      <c r="N15" s="218">
        <v>32</v>
      </c>
      <c r="O15" s="184">
        <v>16</v>
      </c>
      <c r="P15" s="184"/>
      <c r="Q15" s="184">
        <v>30</v>
      </c>
      <c r="R15" s="184"/>
      <c r="S15" s="184">
        <v>1</v>
      </c>
      <c r="T15" s="184">
        <v>8</v>
      </c>
      <c r="U15" s="287">
        <v>26</v>
      </c>
      <c r="V15" s="229">
        <f t="shared" si="0"/>
        <v>113</v>
      </c>
      <c r="W15" s="223">
        <v>2</v>
      </c>
      <c r="X15" s="184">
        <v>1</v>
      </c>
      <c r="Y15" s="184">
        <v>3</v>
      </c>
      <c r="Z15" s="184">
        <v>12</v>
      </c>
      <c r="AA15" s="184"/>
      <c r="AB15" s="184">
        <v>2</v>
      </c>
      <c r="AC15" s="184"/>
      <c r="AD15" s="229">
        <f t="shared" si="4"/>
        <v>204</v>
      </c>
      <c r="AE15" s="269"/>
      <c r="AF15" s="185">
        <v>146</v>
      </c>
      <c r="AG15" s="229">
        <f t="shared" si="5"/>
        <v>146</v>
      </c>
      <c r="AH15" s="277">
        <v>161</v>
      </c>
      <c r="AI15" s="192">
        <v>7</v>
      </c>
      <c r="AJ15" s="192">
        <v>4</v>
      </c>
      <c r="AK15" s="192">
        <v>4</v>
      </c>
      <c r="AL15" s="192">
        <v>96</v>
      </c>
      <c r="AM15" s="192">
        <v>109</v>
      </c>
      <c r="AN15" s="192">
        <v>2</v>
      </c>
      <c r="AO15" s="192">
        <v>3</v>
      </c>
      <c r="AP15" s="192">
        <v>22</v>
      </c>
      <c r="AQ15" s="192"/>
      <c r="AR15" s="192"/>
      <c r="AS15" s="192"/>
      <c r="AT15" s="229">
        <f t="shared" si="6"/>
        <v>408</v>
      </c>
    </row>
    <row r="16" spans="1:46">
      <c r="A16" s="502"/>
      <c r="B16" s="503"/>
      <c r="C16" s="232" t="str">
        <f t="shared" ref="C16" si="19">IF(TRIM(C15)="","",$C$67)</f>
        <v/>
      </c>
      <c r="D16" s="237"/>
      <c r="E16" s="224"/>
      <c r="F16" s="186"/>
      <c r="G16" s="186"/>
      <c r="H16" s="230">
        <f t="shared" si="1"/>
        <v>0</v>
      </c>
      <c r="I16" s="218">
        <v>1148240</v>
      </c>
      <c r="J16" s="184">
        <v>158880</v>
      </c>
      <c r="K16" s="184">
        <v>16500</v>
      </c>
      <c r="L16" s="184"/>
      <c r="M16" s="212">
        <v>246100</v>
      </c>
      <c r="N16" s="217">
        <v>2168320</v>
      </c>
      <c r="O16" s="187">
        <v>2204160</v>
      </c>
      <c r="P16" s="187"/>
      <c r="Q16" s="187">
        <v>1053090</v>
      </c>
      <c r="R16" s="187"/>
      <c r="S16" s="187">
        <v>97640</v>
      </c>
      <c r="T16" s="187">
        <v>784260</v>
      </c>
      <c r="U16" s="288">
        <v>348400</v>
      </c>
      <c r="V16" s="263">
        <f t="shared" si="0"/>
        <v>6655870</v>
      </c>
      <c r="W16" s="223">
        <v>69610</v>
      </c>
      <c r="X16" s="184">
        <v>140000</v>
      </c>
      <c r="Y16" s="184">
        <v>150000</v>
      </c>
      <c r="Z16" s="184">
        <v>1440000</v>
      </c>
      <c r="AA16" s="184"/>
      <c r="AB16" s="184">
        <v>37430</v>
      </c>
      <c r="AC16" s="184"/>
      <c r="AD16" s="230">
        <f t="shared" si="4"/>
        <v>10062630</v>
      </c>
      <c r="AE16" s="268"/>
      <c r="AF16" s="188">
        <v>10844710</v>
      </c>
      <c r="AG16" s="230">
        <f t="shared" si="5"/>
        <v>10844710</v>
      </c>
      <c r="AH16" s="278">
        <v>5088220</v>
      </c>
      <c r="AI16" s="193">
        <v>408160</v>
      </c>
      <c r="AJ16" s="193">
        <v>68620</v>
      </c>
      <c r="AK16" s="193">
        <v>106500</v>
      </c>
      <c r="AL16" s="193">
        <v>667560</v>
      </c>
      <c r="AM16" s="193">
        <v>2653000</v>
      </c>
      <c r="AN16" s="193">
        <v>169450</v>
      </c>
      <c r="AO16" s="193"/>
      <c r="AP16" s="193">
        <v>838370</v>
      </c>
      <c r="AQ16" s="193"/>
      <c r="AR16" s="193"/>
      <c r="AS16" s="193"/>
      <c r="AT16" s="230">
        <f t="shared" si="6"/>
        <v>9999880</v>
      </c>
    </row>
    <row r="17" spans="1:46">
      <c r="A17" s="502">
        <f t="shared" ref="A17" si="20">IF(TRIM(A15)="","",IF(DATE(YEAR(A15),MONTH(A15)+1,1)&lt;=IF(WEEKDAY(A15+1)=7,A15+3,A15+1),"",IF(WEEKDAY(A15+1)=7,A15+3,A15+1)))</f>
        <v>42986</v>
      </c>
      <c r="B17" s="503" t="str">
        <f t="shared" ref="B17" si="21">IF(TRIM(A17)="","","(" &amp; MID("일월화수목금토",WEEKDAY(A17),1) &amp; ")")</f>
        <v>(금)</v>
      </c>
      <c r="C17" s="232" t="str">
        <f t="shared" ref="C17" si="22">IF(TRIM(A17)="","",$C$66)</f>
        <v/>
      </c>
      <c r="D17" s="237"/>
      <c r="E17" s="218"/>
      <c r="F17" s="184"/>
      <c r="G17" s="184"/>
      <c r="H17" s="229">
        <f t="shared" si="1"/>
        <v>0</v>
      </c>
      <c r="I17" s="218">
        <v>23</v>
      </c>
      <c r="J17" s="184">
        <v>2</v>
      </c>
      <c r="K17" s="184"/>
      <c r="L17" s="184">
        <v>2</v>
      </c>
      <c r="M17" s="212">
        <v>24</v>
      </c>
      <c r="N17" s="218">
        <v>21</v>
      </c>
      <c r="O17" s="184">
        <v>18</v>
      </c>
      <c r="P17" s="184"/>
      <c r="Q17" s="184">
        <v>22</v>
      </c>
      <c r="R17" s="184"/>
      <c r="S17" s="184">
        <v>2</v>
      </c>
      <c r="T17" s="184">
        <v>10</v>
      </c>
      <c r="U17" s="287">
        <v>23</v>
      </c>
      <c r="V17" s="229">
        <f t="shared" si="0"/>
        <v>96</v>
      </c>
      <c r="W17" s="223">
        <v>4</v>
      </c>
      <c r="X17" s="184"/>
      <c r="Y17" s="184">
        <v>22</v>
      </c>
      <c r="Z17" s="184">
        <v>14</v>
      </c>
      <c r="AA17" s="184">
        <v>1</v>
      </c>
      <c r="AB17" s="184">
        <v>13</v>
      </c>
      <c r="AC17" s="184"/>
      <c r="AD17" s="229">
        <f t="shared" si="4"/>
        <v>201</v>
      </c>
      <c r="AE17" s="269"/>
      <c r="AF17" s="185">
        <v>52</v>
      </c>
      <c r="AG17" s="229">
        <f t="shared" si="5"/>
        <v>52</v>
      </c>
      <c r="AH17" s="277">
        <v>76</v>
      </c>
      <c r="AI17" s="192">
        <v>7</v>
      </c>
      <c r="AJ17" s="192">
        <v>5</v>
      </c>
      <c r="AK17" s="192">
        <v>4</v>
      </c>
      <c r="AL17" s="192">
        <v>76</v>
      </c>
      <c r="AM17" s="192">
        <v>42</v>
      </c>
      <c r="AN17" s="192">
        <v>8</v>
      </c>
      <c r="AO17" s="192">
        <v>1</v>
      </c>
      <c r="AP17" s="192">
        <v>5</v>
      </c>
      <c r="AQ17" s="192">
        <v>1</v>
      </c>
      <c r="AR17" s="192"/>
      <c r="AS17" s="192"/>
      <c r="AT17" s="229">
        <f t="shared" si="6"/>
        <v>225</v>
      </c>
    </row>
    <row r="18" spans="1:46">
      <c r="A18" s="502"/>
      <c r="B18" s="503"/>
      <c r="C18" s="232" t="str">
        <f>IF(TRIM(C17)="","",$C$67)</f>
        <v/>
      </c>
      <c r="D18" s="237"/>
      <c r="E18" s="224"/>
      <c r="F18" s="186"/>
      <c r="G18" s="186"/>
      <c r="H18" s="230">
        <f t="shared" si="1"/>
        <v>0</v>
      </c>
      <c r="I18" s="218">
        <v>851920</v>
      </c>
      <c r="J18" s="184">
        <v>851920</v>
      </c>
      <c r="K18" s="184"/>
      <c r="L18" s="184">
        <v>34430</v>
      </c>
      <c r="M18" s="212">
        <v>173640</v>
      </c>
      <c r="N18" s="217">
        <v>1422960</v>
      </c>
      <c r="O18" s="187">
        <v>2479680</v>
      </c>
      <c r="P18" s="187"/>
      <c r="Q18" s="187">
        <v>772860</v>
      </c>
      <c r="R18" s="187"/>
      <c r="S18" s="187">
        <v>335280</v>
      </c>
      <c r="T18" s="187">
        <v>945680</v>
      </c>
      <c r="U18" s="288">
        <v>308200</v>
      </c>
      <c r="V18" s="263">
        <f t="shared" si="0"/>
        <v>6264660</v>
      </c>
      <c r="W18" s="223">
        <v>459430</v>
      </c>
      <c r="X18" s="184"/>
      <c r="Y18" s="184">
        <v>1688520</v>
      </c>
      <c r="Z18" s="184">
        <v>1580000</v>
      </c>
      <c r="AA18" s="184">
        <v>80000</v>
      </c>
      <c r="AB18" s="184">
        <v>294350</v>
      </c>
      <c r="AC18" s="184"/>
      <c r="AD18" s="230">
        <f t="shared" si="4"/>
        <v>12278870</v>
      </c>
      <c r="AE18" s="268"/>
      <c r="AF18" s="188">
        <v>3345640</v>
      </c>
      <c r="AG18" s="230">
        <f t="shared" si="5"/>
        <v>3345640</v>
      </c>
      <c r="AH18" s="278">
        <v>537080</v>
      </c>
      <c r="AI18" s="193">
        <v>378560</v>
      </c>
      <c r="AJ18" s="193">
        <v>86430</v>
      </c>
      <c r="AK18" s="193">
        <v>94500</v>
      </c>
      <c r="AL18" s="193">
        <v>527360</v>
      </c>
      <c r="AM18" s="193">
        <v>2048580</v>
      </c>
      <c r="AN18" s="193">
        <v>280530</v>
      </c>
      <c r="AO18" s="193"/>
      <c r="AP18" s="193">
        <v>435430</v>
      </c>
      <c r="AQ18" s="193">
        <v>100000</v>
      </c>
      <c r="AR18" s="193"/>
      <c r="AS18" s="193"/>
      <c r="AT18" s="230">
        <f t="shared" si="6"/>
        <v>4488470</v>
      </c>
    </row>
    <row r="19" spans="1:46">
      <c r="A19" s="504">
        <v>42987</v>
      </c>
      <c r="B19" s="505" t="s">
        <v>129</v>
      </c>
      <c r="C19" s="232" t="str">
        <f t="shared" ref="C19" si="23">IF(TRIM(A19)="","",$C$66)</f>
        <v/>
      </c>
      <c r="D19" s="237"/>
      <c r="E19" s="218"/>
      <c r="F19" s="184"/>
      <c r="G19" s="184"/>
      <c r="H19" s="229">
        <f t="shared" si="1"/>
        <v>0</v>
      </c>
      <c r="I19" s="218"/>
      <c r="J19" s="184"/>
      <c r="K19" s="184"/>
      <c r="L19" s="184"/>
      <c r="M19" s="212"/>
      <c r="N19" s="218"/>
      <c r="O19" s="184"/>
      <c r="P19" s="184"/>
      <c r="Q19" s="184"/>
      <c r="R19" s="184"/>
      <c r="S19" s="184"/>
      <c r="T19" s="184"/>
      <c r="U19" s="287"/>
      <c r="V19" s="229">
        <f t="shared" si="0"/>
        <v>0</v>
      </c>
      <c r="W19" s="223"/>
      <c r="X19" s="184"/>
      <c r="Y19" s="184"/>
      <c r="Z19" s="184"/>
      <c r="AA19" s="184"/>
      <c r="AB19" s="184"/>
      <c r="AC19" s="184"/>
      <c r="AD19" s="229">
        <f t="shared" ref="AD19:AD20" si="24">SUM(I19:M19)+SUM(V19:AC19)</f>
        <v>0</v>
      </c>
      <c r="AE19" s="269"/>
      <c r="AF19" s="185"/>
      <c r="AG19" s="229">
        <f t="shared" si="5"/>
        <v>0</v>
      </c>
      <c r="AH19" s="277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229">
        <f t="shared" si="6"/>
        <v>0</v>
      </c>
    </row>
    <row r="20" spans="1:46">
      <c r="A20" s="506"/>
      <c r="B20" s="507"/>
      <c r="C20" s="232" t="str">
        <f>IF(TRIM(C19)="","",$C$67)</f>
        <v/>
      </c>
      <c r="D20" s="237"/>
      <c r="E20" s="224"/>
      <c r="F20" s="186"/>
      <c r="G20" s="186"/>
      <c r="H20" s="230">
        <f t="shared" si="1"/>
        <v>0</v>
      </c>
      <c r="I20" s="218"/>
      <c r="J20" s="184"/>
      <c r="K20" s="184"/>
      <c r="L20" s="184"/>
      <c r="M20" s="212"/>
      <c r="N20" s="217"/>
      <c r="O20" s="187"/>
      <c r="P20" s="187"/>
      <c r="Q20" s="187"/>
      <c r="R20" s="187"/>
      <c r="S20" s="187"/>
      <c r="T20" s="187"/>
      <c r="U20" s="288"/>
      <c r="V20" s="263">
        <f t="shared" si="0"/>
        <v>0</v>
      </c>
      <c r="W20" s="223"/>
      <c r="X20" s="184"/>
      <c r="Y20" s="184"/>
      <c r="Z20" s="184"/>
      <c r="AA20" s="184"/>
      <c r="AB20" s="184"/>
      <c r="AC20" s="184"/>
      <c r="AD20" s="230">
        <f t="shared" si="24"/>
        <v>0</v>
      </c>
      <c r="AE20" s="268"/>
      <c r="AF20" s="188"/>
      <c r="AG20" s="230">
        <f t="shared" si="5"/>
        <v>0</v>
      </c>
      <c r="AH20" s="278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230">
        <f t="shared" si="6"/>
        <v>0</v>
      </c>
    </row>
    <row r="21" spans="1:46">
      <c r="A21" s="502">
        <f t="shared" ref="A21" si="25">IF(TRIM(A17)="","",IF(DATE(YEAR(A17),MONTH(A17)+1,1)&lt;=IF(WEEKDAY(A17+1)=7,A17+3,A17+1),"",IF(WEEKDAY(A17+1)=7,A17+3,A17+1)))</f>
        <v>42989</v>
      </c>
      <c r="B21" s="503" t="str">
        <f t="shared" ref="B21" si="26">IF(TRIM(A21)="","","(" &amp; MID("일월화수목금토",WEEKDAY(A21),1) &amp; ")")</f>
        <v>(월)</v>
      </c>
      <c r="C21" s="232" t="str">
        <f t="shared" ref="C21" si="27">IF(TRIM(A21)="","",$C$66)</f>
        <v/>
      </c>
      <c r="D21" s="237"/>
      <c r="E21" s="218"/>
      <c r="F21" s="184"/>
      <c r="G21" s="184"/>
      <c r="H21" s="229">
        <f t="shared" si="1"/>
        <v>0</v>
      </c>
      <c r="I21" s="218">
        <v>36</v>
      </c>
      <c r="J21" s="184">
        <v>1</v>
      </c>
      <c r="K21" s="184"/>
      <c r="L21" s="184">
        <v>3</v>
      </c>
      <c r="M21" s="212">
        <v>33</v>
      </c>
      <c r="N21" s="218">
        <v>19</v>
      </c>
      <c r="O21" s="184">
        <v>17</v>
      </c>
      <c r="P21" s="184">
        <v>2</v>
      </c>
      <c r="Q21" s="184">
        <v>27</v>
      </c>
      <c r="R21" s="184"/>
      <c r="S21" s="184">
        <v>1</v>
      </c>
      <c r="T21" s="184">
        <v>8</v>
      </c>
      <c r="U21" s="287">
        <v>11</v>
      </c>
      <c r="V21" s="229">
        <f t="shared" si="0"/>
        <v>85</v>
      </c>
      <c r="W21" s="223">
        <v>3</v>
      </c>
      <c r="X21" s="184">
        <v>1</v>
      </c>
      <c r="Y21" s="184">
        <v>21</v>
      </c>
      <c r="Z21" s="184">
        <v>15</v>
      </c>
      <c r="AA21" s="184">
        <v>3</v>
      </c>
      <c r="AB21" s="184">
        <v>7</v>
      </c>
      <c r="AC21" s="184"/>
      <c r="AD21" s="229">
        <f t="shared" si="4"/>
        <v>208</v>
      </c>
      <c r="AE21" s="269"/>
      <c r="AF21" s="185">
        <v>114</v>
      </c>
      <c r="AG21" s="229">
        <f t="shared" si="5"/>
        <v>114</v>
      </c>
      <c r="AH21" s="279">
        <v>138</v>
      </c>
      <c r="AI21" s="1">
        <v>6</v>
      </c>
      <c r="AJ21" s="1">
        <v>6</v>
      </c>
      <c r="AK21" s="1">
        <v>9</v>
      </c>
      <c r="AL21" s="1">
        <v>72</v>
      </c>
      <c r="AM21" s="1">
        <v>61</v>
      </c>
      <c r="AN21" s="1">
        <v>5</v>
      </c>
      <c r="AO21" s="1">
        <v>2</v>
      </c>
      <c r="AP21" s="1">
        <v>14</v>
      </c>
      <c r="AQ21" s="1"/>
      <c r="AR21" s="1"/>
      <c r="AS21" s="1"/>
      <c r="AT21" s="229">
        <f t="shared" si="6"/>
        <v>313</v>
      </c>
    </row>
    <row r="22" spans="1:46">
      <c r="A22" s="502"/>
      <c r="B22" s="503"/>
      <c r="C22" s="232" t="str">
        <f t="shared" ref="C22" si="28">IF(TRIM(C21)="","",$C$67)</f>
        <v/>
      </c>
      <c r="D22" s="237"/>
      <c r="E22" s="224"/>
      <c r="F22" s="186"/>
      <c r="G22" s="186"/>
      <c r="H22" s="230">
        <f t="shared" si="1"/>
        <v>0</v>
      </c>
      <c r="I22" s="218">
        <v>1333440</v>
      </c>
      <c r="J22" s="184">
        <v>59720</v>
      </c>
      <c r="K22" s="184"/>
      <c r="L22" s="184">
        <v>57000</v>
      </c>
      <c r="M22" s="212">
        <v>229380</v>
      </c>
      <c r="N22" s="217">
        <v>1287440</v>
      </c>
      <c r="O22" s="187">
        <v>2341920</v>
      </c>
      <c r="P22" s="187">
        <v>102460</v>
      </c>
      <c r="Q22" s="187">
        <v>948510</v>
      </c>
      <c r="R22" s="187"/>
      <c r="S22" s="187">
        <v>97640</v>
      </c>
      <c r="T22" s="187">
        <v>645680</v>
      </c>
      <c r="U22" s="288">
        <v>335000</v>
      </c>
      <c r="V22" s="263">
        <f t="shared" si="0"/>
        <v>5758650</v>
      </c>
      <c r="W22" s="223">
        <v>89810</v>
      </c>
      <c r="X22" s="184">
        <v>140000</v>
      </c>
      <c r="Y22" s="184">
        <v>1283120</v>
      </c>
      <c r="Z22" s="184">
        <v>1710000</v>
      </c>
      <c r="AA22" s="184">
        <v>300000</v>
      </c>
      <c r="AB22" s="184">
        <v>158320</v>
      </c>
      <c r="AC22" s="184"/>
      <c r="AD22" s="230">
        <f t="shared" si="4"/>
        <v>11119440</v>
      </c>
      <c r="AE22" s="268"/>
      <c r="AF22" s="188">
        <v>6290060</v>
      </c>
      <c r="AG22" s="230">
        <f t="shared" si="5"/>
        <v>6290060</v>
      </c>
      <c r="AH22" s="280">
        <v>5111520</v>
      </c>
      <c r="AI22" s="194">
        <v>353500</v>
      </c>
      <c r="AJ22" s="1">
        <v>102930</v>
      </c>
      <c r="AK22" s="194">
        <v>225930</v>
      </c>
      <c r="AL22" s="195">
        <v>499920</v>
      </c>
      <c r="AM22" s="1">
        <v>2967710</v>
      </c>
      <c r="AN22" s="1">
        <v>122080</v>
      </c>
      <c r="AO22" s="1"/>
      <c r="AP22" s="1">
        <v>780940</v>
      </c>
      <c r="AQ22" s="1"/>
      <c r="AR22" s="1"/>
      <c r="AS22" s="1"/>
      <c r="AT22" s="230">
        <f t="shared" si="6"/>
        <v>10164530</v>
      </c>
    </row>
    <row r="23" spans="1:46">
      <c r="A23" s="502">
        <f t="shared" ref="A23" si="29">IF(TRIM(A21)="","",IF(DATE(YEAR(A21),MONTH(A21)+1,1)&lt;=IF(WEEKDAY(A21+1)=7,A21+3,A21+1),"",IF(WEEKDAY(A21+1)=7,A21+3,A21+1)))</f>
        <v>42990</v>
      </c>
      <c r="B23" s="503" t="str">
        <f t="shared" ref="B23" si="30">IF(TRIM(A23)="","","(" &amp; MID("일월화수목금토",WEEKDAY(A23),1) &amp; ")")</f>
        <v>(화)</v>
      </c>
      <c r="C23" s="232" t="str">
        <f t="shared" ref="C23" si="31">IF(TRIM(A23)="","",$C$66)</f>
        <v/>
      </c>
      <c r="D23" s="237"/>
      <c r="E23" s="218"/>
      <c r="F23" s="184"/>
      <c r="G23" s="184"/>
      <c r="H23" s="229">
        <f t="shared" si="1"/>
        <v>0</v>
      </c>
      <c r="I23" s="218">
        <v>33</v>
      </c>
      <c r="J23" s="184"/>
      <c r="K23" s="184">
        <v>1</v>
      </c>
      <c r="L23" s="184"/>
      <c r="M23" s="212">
        <v>33</v>
      </c>
      <c r="N23" s="218">
        <v>20</v>
      </c>
      <c r="O23" s="184">
        <v>13</v>
      </c>
      <c r="P23" s="184"/>
      <c r="Q23" s="184">
        <v>29</v>
      </c>
      <c r="R23" s="184"/>
      <c r="S23" s="184">
        <v>1</v>
      </c>
      <c r="T23" s="184">
        <v>8</v>
      </c>
      <c r="U23" s="287">
        <v>26</v>
      </c>
      <c r="V23" s="229">
        <f t="shared" si="0"/>
        <v>97</v>
      </c>
      <c r="W23" s="223"/>
      <c r="X23" s="184">
        <v>1</v>
      </c>
      <c r="Y23" s="184">
        <v>10</v>
      </c>
      <c r="Z23" s="184">
        <v>17</v>
      </c>
      <c r="AA23" s="184"/>
      <c r="AB23" s="184">
        <v>4</v>
      </c>
      <c r="AC23" s="184">
        <v>6</v>
      </c>
      <c r="AD23" s="229">
        <f t="shared" si="4"/>
        <v>202</v>
      </c>
      <c r="AE23" s="269"/>
      <c r="AF23" s="185">
        <v>41</v>
      </c>
      <c r="AG23" s="229">
        <f t="shared" si="5"/>
        <v>41</v>
      </c>
      <c r="AH23" s="281">
        <v>59</v>
      </c>
      <c r="AI23" s="194">
        <v>3</v>
      </c>
      <c r="AJ23" s="1">
        <v>4</v>
      </c>
      <c r="AK23" s="1">
        <v>3</v>
      </c>
      <c r="AL23" s="1">
        <v>57</v>
      </c>
      <c r="AM23" s="1">
        <v>35</v>
      </c>
      <c r="AN23" s="1">
        <v>12</v>
      </c>
      <c r="AO23" s="1">
        <v>1</v>
      </c>
      <c r="AP23" s="1">
        <v>6</v>
      </c>
      <c r="AQ23" s="1"/>
      <c r="AR23" s="1"/>
      <c r="AS23" s="1"/>
      <c r="AT23" s="229">
        <f t="shared" si="6"/>
        <v>180</v>
      </c>
    </row>
    <row r="24" spans="1:46">
      <c r="A24" s="502"/>
      <c r="B24" s="503"/>
      <c r="C24" s="232" t="str">
        <f t="shared" ref="C24" si="32">IF(TRIM(C23)="","",$C$67)</f>
        <v/>
      </c>
      <c r="D24" s="237"/>
      <c r="E24" s="224"/>
      <c r="F24" s="186"/>
      <c r="G24" s="186"/>
      <c r="H24" s="230">
        <f t="shared" si="1"/>
        <v>0</v>
      </c>
      <c r="I24" s="218">
        <v>1222320</v>
      </c>
      <c r="J24" s="184"/>
      <c r="K24" s="184">
        <v>17810</v>
      </c>
      <c r="L24" s="184"/>
      <c r="M24" s="212">
        <v>226380</v>
      </c>
      <c r="N24" s="217">
        <v>1355200</v>
      </c>
      <c r="O24" s="187">
        <v>1790880</v>
      </c>
      <c r="P24" s="187"/>
      <c r="Q24" s="187">
        <v>1018770</v>
      </c>
      <c r="R24" s="187"/>
      <c r="S24" s="187">
        <v>167640</v>
      </c>
      <c r="T24" s="187">
        <v>784260</v>
      </c>
      <c r="U24" s="288">
        <v>348400</v>
      </c>
      <c r="V24" s="263">
        <f t="shared" si="0"/>
        <v>5465150</v>
      </c>
      <c r="W24" s="223"/>
      <c r="X24" s="184">
        <v>140000</v>
      </c>
      <c r="Y24" s="184">
        <v>604000</v>
      </c>
      <c r="Z24" s="184">
        <v>1970000</v>
      </c>
      <c r="AA24" s="184"/>
      <c r="AB24" s="184">
        <v>71990</v>
      </c>
      <c r="AC24" s="184">
        <v>217580</v>
      </c>
      <c r="AD24" s="230">
        <f t="shared" si="4"/>
        <v>9935230</v>
      </c>
      <c r="AE24" s="268"/>
      <c r="AF24" s="188">
        <v>3163360</v>
      </c>
      <c r="AG24" s="230">
        <f t="shared" si="5"/>
        <v>3163360</v>
      </c>
      <c r="AH24" s="280">
        <v>2185360</v>
      </c>
      <c r="AI24" s="194">
        <v>179160</v>
      </c>
      <c r="AJ24" s="1">
        <v>71240</v>
      </c>
      <c r="AK24" s="1">
        <v>66930</v>
      </c>
      <c r="AL24" s="195">
        <v>400020</v>
      </c>
      <c r="AM24" s="194">
        <v>1628240</v>
      </c>
      <c r="AN24" s="194">
        <v>379410</v>
      </c>
      <c r="AO24" s="1">
        <v>37600</v>
      </c>
      <c r="AP24" s="194">
        <v>232180</v>
      </c>
      <c r="AQ24" s="1"/>
      <c r="AR24" s="1"/>
      <c r="AS24" s="1"/>
      <c r="AT24" s="230">
        <f t="shared" si="6"/>
        <v>5180140</v>
      </c>
    </row>
    <row r="25" spans="1:46">
      <c r="A25" s="502">
        <f t="shared" ref="A25" si="33">IF(TRIM(A23)="","",IF(DATE(YEAR(A23),MONTH(A23)+1,1)&lt;=IF(WEEKDAY(A23+1)=7,A23+3,A23+1),"",IF(WEEKDAY(A23+1)=7,A23+3,A23+1)))</f>
        <v>42991</v>
      </c>
      <c r="B25" s="503" t="str">
        <f t="shared" ref="B25" si="34">IF(TRIM(A25)="","","(" &amp; MID("일월화수목금토",WEEKDAY(A25),1) &amp; ")")</f>
        <v>(수)</v>
      </c>
      <c r="C25" s="232" t="str">
        <f t="shared" ref="C25" si="35">IF(TRIM(A25)="","",$C$66)</f>
        <v/>
      </c>
      <c r="D25" s="237"/>
      <c r="E25" s="218"/>
      <c r="F25" s="184"/>
      <c r="G25" s="184"/>
      <c r="H25" s="229">
        <f t="shared" si="1"/>
        <v>0</v>
      </c>
      <c r="I25" s="218">
        <v>41</v>
      </c>
      <c r="J25" s="184">
        <v>4</v>
      </c>
      <c r="K25" s="184"/>
      <c r="L25" s="184"/>
      <c r="M25" s="212">
        <v>43</v>
      </c>
      <c r="N25" s="218">
        <v>23</v>
      </c>
      <c r="O25" s="184">
        <v>20</v>
      </c>
      <c r="P25" s="184">
        <v>3</v>
      </c>
      <c r="Q25" s="184">
        <v>34</v>
      </c>
      <c r="R25" s="184"/>
      <c r="S25" s="184">
        <v>1</v>
      </c>
      <c r="T25" s="184">
        <v>5</v>
      </c>
      <c r="U25" s="287">
        <v>34</v>
      </c>
      <c r="V25" s="229">
        <f t="shared" si="0"/>
        <v>120</v>
      </c>
      <c r="W25" s="223">
        <v>4</v>
      </c>
      <c r="X25" s="184">
        <v>1</v>
      </c>
      <c r="Y25" s="184">
        <v>4</v>
      </c>
      <c r="Z25" s="184">
        <v>17</v>
      </c>
      <c r="AA25" s="184"/>
      <c r="AB25" s="184">
        <v>7</v>
      </c>
      <c r="AC25" s="184"/>
      <c r="AD25" s="229">
        <f t="shared" si="4"/>
        <v>241</v>
      </c>
      <c r="AE25" s="269"/>
      <c r="AF25" s="185">
        <v>77</v>
      </c>
      <c r="AG25" s="229">
        <f t="shared" si="5"/>
        <v>77</v>
      </c>
      <c r="AH25" s="281">
        <v>107</v>
      </c>
      <c r="AI25" s="1">
        <v>3</v>
      </c>
      <c r="AJ25" s="1">
        <v>2</v>
      </c>
      <c r="AK25" s="1">
        <v>4</v>
      </c>
      <c r="AL25" s="1">
        <v>64</v>
      </c>
      <c r="AM25" s="1">
        <v>12</v>
      </c>
      <c r="AN25" s="1">
        <v>4</v>
      </c>
      <c r="AO25" s="1">
        <v>1</v>
      </c>
      <c r="AP25" s="1">
        <v>7</v>
      </c>
      <c r="AQ25" s="1"/>
      <c r="AR25" s="1"/>
      <c r="AS25" s="1"/>
      <c r="AT25" s="229">
        <f t="shared" si="6"/>
        <v>204</v>
      </c>
    </row>
    <row r="26" spans="1:46">
      <c r="A26" s="502"/>
      <c r="B26" s="503"/>
      <c r="C26" s="232" t="str">
        <f t="shared" ref="C26" si="36">IF(TRIM(C25)="","",$C$67)</f>
        <v/>
      </c>
      <c r="D26" s="237"/>
      <c r="E26" s="224"/>
      <c r="F26" s="186"/>
      <c r="G26" s="186"/>
      <c r="H26" s="230">
        <f t="shared" si="1"/>
        <v>0</v>
      </c>
      <c r="I26" s="218">
        <v>1518640</v>
      </c>
      <c r="J26" s="184">
        <v>264260</v>
      </c>
      <c r="K26" s="184"/>
      <c r="L26" s="184"/>
      <c r="M26" s="212">
        <v>294980</v>
      </c>
      <c r="N26" s="217">
        <v>1558480</v>
      </c>
      <c r="O26" s="187">
        <v>2755200</v>
      </c>
      <c r="P26" s="187">
        <v>153690</v>
      </c>
      <c r="Q26" s="187">
        <v>1194420</v>
      </c>
      <c r="R26" s="187"/>
      <c r="S26" s="187">
        <v>167640</v>
      </c>
      <c r="T26" s="187">
        <v>472840</v>
      </c>
      <c r="U26" s="288">
        <v>445600</v>
      </c>
      <c r="V26" s="263">
        <f t="shared" si="0"/>
        <v>6747870</v>
      </c>
      <c r="W26" s="223">
        <v>139240</v>
      </c>
      <c r="X26" s="184">
        <v>140000</v>
      </c>
      <c r="Y26" s="184">
        <v>153000</v>
      </c>
      <c r="Z26" s="184">
        <v>1880000</v>
      </c>
      <c r="AA26" s="184"/>
      <c r="AB26" s="184">
        <v>167330</v>
      </c>
      <c r="AC26" s="184"/>
      <c r="AD26" s="230">
        <f t="shared" si="4"/>
        <v>11305320</v>
      </c>
      <c r="AE26" s="268"/>
      <c r="AF26" s="188">
        <v>3180130</v>
      </c>
      <c r="AG26" s="230">
        <f t="shared" si="5"/>
        <v>3180130</v>
      </c>
      <c r="AH26" s="280">
        <v>3963280</v>
      </c>
      <c r="AI26" s="194">
        <v>156560</v>
      </c>
      <c r="AJ26" s="1">
        <v>17810</v>
      </c>
      <c r="AK26" s="194">
        <v>105000</v>
      </c>
      <c r="AL26" s="194">
        <v>448040</v>
      </c>
      <c r="AM26" s="1">
        <v>506740</v>
      </c>
      <c r="AN26" s="1">
        <v>136220</v>
      </c>
      <c r="AO26" s="1"/>
      <c r="AP26" s="1">
        <v>349120</v>
      </c>
      <c r="AQ26" s="1"/>
      <c r="AR26" s="1"/>
      <c r="AS26" s="1"/>
      <c r="AT26" s="230">
        <f t="shared" si="6"/>
        <v>5682770</v>
      </c>
    </row>
    <row r="27" spans="1:46">
      <c r="A27" s="502">
        <f t="shared" ref="A27" si="37">IF(TRIM(A25)="","",IF(DATE(YEAR(A25),MONTH(A25)+1,1)&lt;=IF(WEEKDAY(A25+1)=7,A25+3,A25+1),"",IF(WEEKDAY(A25+1)=7,A25+3,A25+1)))</f>
        <v>42992</v>
      </c>
      <c r="B27" s="503" t="str">
        <f t="shared" ref="B27" si="38">IF(TRIM(A27)="","","(" &amp; MID("일월화수목금토",WEEKDAY(A27),1) &amp; ")")</f>
        <v>(목)</v>
      </c>
      <c r="C27" s="232" t="str">
        <f t="shared" ref="C27" si="39">IF(TRIM(A27)="","",$C$66)</f>
        <v/>
      </c>
      <c r="D27" s="237"/>
      <c r="E27" s="218"/>
      <c r="F27" s="184"/>
      <c r="G27" s="184"/>
      <c r="H27" s="229">
        <f t="shared" si="1"/>
        <v>0</v>
      </c>
      <c r="I27" s="218">
        <v>39</v>
      </c>
      <c r="J27" s="184">
        <v>4</v>
      </c>
      <c r="K27" s="184">
        <v>1</v>
      </c>
      <c r="L27" s="184">
        <v>5</v>
      </c>
      <c r="M27" s="212">
        <v>40</v>
      </c>
      <c r="N27" s="218">
        <v>28</v>
      </c>
      <c r="O27" s="184">
        <v>21</v>
      </c>
      <c r="P27" s="184"/>
      <c r="Q27" s="184">
        <v>33</v>
      </c>
      <c r="R27" s="184"/>
      <c r="S27" s="184">
        <v>1</v>
      </c>
      <c r="T27" s="184">
        <v>8</v>
      </c>
      <c r="U27" s="287">
        <v>28</v>
      </c>
      <c r="V27" s="229">
        <f t="shared" si="0"/>
        <v>119</v>
      </c>
      <c r="W27" s="223">
        <v>6</v>
      </c>
      <c r="X27" s="184">
        <v>1</v>
      </c>
      <c r="Y27" s="184">
        <v>1</v>
      </c>
      <c r="Z27" s="184">
        <v>12</v>
      </c>
      <c r="AA27" s="184"/>
      <c r="AB27" s="184">
        <v>4</v>
      </c>
      <c r="AC27" s="184"/>
      <c r="AD27" s="229">
        <f t="shared" si="4"/>
        <v>232</v>
      </c>
      <c r="AE27" s="269"/>
      <c r="AF27" s="185">
        <v>39</v>
      </c>
      <c r="AG27" s="229">
        <f t="shared" si="5"/>
        <v>39</v>
      </c>
      <c r="AH27" s="281">
        <v>59</v>
      </c>
      <c r="AI27" s="1">
        <v>2</v>
      </c>
      <c r="AJ27" s="1">
        <v>1</v>
      </c>
      <c r="AK27" s="1">
        <v>2</v>
      </c>
      <c r="AL27" s="1">
        <v>57</v>
      </c>
      <c r="AM27" s="1">
        <v>20</v>
      </c>
      <c r="AN27" s="1">
        <v>3</v>
      </c>
      <c r="AO27" s="1"/>
      <c r="AP27" s="1">
        <v>4</v>
      </c>
      <c r="AQ27" s="1"/>
      <c r="AR27" s="1"/>
      <c r="AS27" s="1"/>
      <c r="AT27" s="229">
        <f t="shared" si="6"/>
        <v>148</v>
      </c>
    </row>
    <row r="28" spans="1:46" ht="15.75" customHeight="1">
      <c r="A28" s="502"/>
      <c r="B28" s="503"/>
      <c r="C28" s="232" t="str">
        <f t="shared" ref="C28" si="40">IF(TRIM(C27)="","",$C$67)</f>
        <v/>
      </c>
      <c r="D28" s="237"/>
      <c r="E28" s="224"/>
      <c r="F28" s="186"/>
      <c r="G28" s="186"/>
      <c r="H28" s="230">
        <f t="shared" si="1"/>
        <v>0</v>
      </c>
      <c r="I28" s="218">
        <v>1444560</v>
      </c>
      <c r="J28" s="184">
        <v>115040</v>
      </c>
      <c r="K28" s="184">
        <v>16500</v>
      </c>
      <c r="L28" s="184">
        <v>108880</v>
      </c>
      <c r="M28" s="212">
        <v>277400</v>
      </c>
      <c r="N28" s="217">
        <v>1987280</v>
      </c>
      <c r="O28" s="187">
        <v>2892960</v>
      </c>
      <c r="P28" s="187"/>
      <c r="Q28" s="187">
        <v>1159290</v>
      </c>
      <c r="R28" s="187"/>
      <c r="S28" s="187">
        <v>167640</v>
      </c>
      <c r="T28" s="187">
        <v>714970</v>
      </c>
      <c r="U28" s="288">
        <v>375200</v>
      </c>
      <c r="V28" s="263">
        <f t="shared" si="0"/>
        <v>7297340</v>
      </c>
      <c r="W28" s="223">
        <v>179620</v>
      </c>
      <c r="X28" s="184">
        <v>140000</v>
      </c>
      <c r="Y28" s="184">
        <v>100000</v>
      </c>
      <c r="Z28" s="184">
        <v>1350000</v>
      </c>
      <c r="AA28" s="184"/>
      <c r="AB28" s="184">
        <v>75960</v>
      </c>
      <c r="AC28" s="184"/>
      <c r="AD28" s="230">
        <f t="shared" si="4"/>
        <v>11105300</v>
      </c>
      <c r="AE28" s="268"/>
      <c r="AF28" s="188">
        <v>1955900</v>
      </c>
      <c r="AG28" s="230">
        <f t="shared" si="5"/>
        <v>1955900</v>
      </c>
      <c r="AH28" s="280">
        <v>2185360</v>
      </c>
      <c r="AI28" s="194">
        <v>96170</v>
      </c>
      <c r="AJ28" s="194">
        <v>17810</v>
      </c>
      <c r="AK28" s="194">
        <v>42000</v>
      </c>
      <c r="AL28" s="194">
        <v>387160</v>
      </c>
      <c r="AM28" s="194">
        <v>542780</v>
      </c>
      <c r="AN28" s="194">
        <v>88010</v>
      </c>
      <c r="AO28" s="194"/>
      <c r="AP28" s="194">
        <v>135470</v>
      </c>
      <c r="AQ28" s="1"/>
      <c r="AR28" s="1"/>
      <c r="AS28" s="1"/>
      <c r="AT28" s="230">
        <f t="shared" si="6"/>
        <v>3494760</v>
      </c>
    </row>
    <row r="29" spans="1:46">
      <c r="A29" s="502">
        <f t="shared" ref="A29" si="41">IF(TRIM(A27)="","",IF(DATE(YEAR(A27),MONTH(A27)+1,1)&lt;=IF(WEEKDAY(A27+1)=7,A27+3,A27+1),"",IF(WEEKDAY(A27+1)=7,A27+3,A27+1)))</f>
        <v>42993</v>
      </c>
      <c r="B29" s="503" t="str">
        <f t="shared" ref="B29" si="42">IF(TRIM(A29)="","","(" &amp; MID("일월화수목금토",WEEKDAY(A29),1) &amp; ")")</f>
        <v>(금)</v>
      </c>
      <c r="C29" s="232" t="str">
        <f t="shared" ref="C29" si="43">IF(TRIM(A29)="","",$C$66)</f>
        <v/>
      </c>
      <c r="D29" s="237"/>
      <c r="E29" s="218"/>
      <c r="F29" s="184"/>
      <c r="G29" s="184"/>
      <c r="H29" s="229">
        <f t="shared" si="1"/>
        <v>0</v>
      </c>
      <c r="I29" s="218">
        <v>32</v>
      </c>
      <c r="J29" s="184">
        <v>1</v>
      </c>
      <c r="K29" s="184"/>
      <c r="L29" s="184"/>
      <c r="M29" s="212">
        <v>34</v>
      </c>
      <c r="N29" s="218">
        <v>24</v>
      </c>
      <c r="O29" s="184">
        <v>19</v>
      </c>
      <c r="P29" s="184">
        <v>2</v>
      </c>
      <c r="Q29" s="184">
        <v>34</v>
      </c>
      <c r="R29" s="184"/>
      <c r="S29" s="184"/>
      <c r="T29" s="184">
        <v>4</v>
      </c>
      <c r="U29" s="287">
        <v>30</v>
      </c>
      <c r="V29" s="229">
        <f t="shared" si="0"/>
        <v>113</v>
      </c>
      <c r="W29" s="223">
        <v>2</v>
      </c>
      <c r="X29" s="184">
        <v>1</v>
      </c>
      <c r="Y29" s="184">
        <v>2</v>
      </c>
      <c r="Z29" s="184">
        <v>16</v>
      </c>
      <c r="AA29" s="184"/>
      <c r="AB29" s="184">
        <v>9</v>
      </c>
      <c r="AC29" s="184"/>
      <c r="AD29" s="229">
        <f t="shared" si="4"/>
        <v>210</v>
      </c>
      <c r="AE29" s="269"/>
      <c r="AF29" s="185">
        <v>43</v>
      </c>
      <c r="AG29" s="229">
        <f t="shared" si="5"/>
        <v>43</v>
      </c>
      <c r="AH29" s="281">
        <v>100</v>
      </c>
      <c r="AI29" s="1">
        <v>4</v>
      </c>
      <c r="AJ29" s="1">
        <v>3</v>
      </c>
      <c r="AK29" s="1"/>
      <c r="AL29" s="1">
        <v>89</v>
      </c>
      <c r="AM29" s="1">
        <v>28</v>
      </c>
      <c r="AN29" s="1">
        <v>6</v>
      </c>
      <c r="AO29" s="1"/>
      <c r="AP29" s="1">
        <v>10</v>
      </c>
      <c r="AQ29" s="1"/>
      <c r="AR29" s="1"/>
      <c r="AS29" s="1"/>
      <c r="AT29" s="229">
        <f t="shared" si="6"/>
        <v>240</v>
      </c>
    </row>
    <row r="30" spans="1:46">
      <c r="A30" s="502"/>
      <c r="B30" s="503"/>
      <c r="C30" s="232" t="str">
        <f t="shared" ref="C30" si="44">IF(TRIM(C29)="","",$C$67)</f>
        <v/>
      </c>
      <c r="D30" s="237"/>
      <c r="E30" s="224"/>
      <c r="F30" s="186"/>
      <c r="G30" s="186"/>
      <c r="H30" s="230">
        <f t="shared" si="1"/>
        <v>0</v>
      </c>
      <c r="I30" s="218">
        <v>1185280</v>
      </c>
      <c r="J30" s="184">
        <v>37040</v>
      </c>
      <c r="K30" s="184"/>
      <c r="L30" s="184"/>
      <c r="M30" s="212">
        <v>235380</v>
      </c>
      <c r="N30" s="217">
        <v>1626240</v>
      </c>
      <c r="O30" s="187">
        <v>2617440</v>
      </c>
      <c r="P30" s="187">
        <v>102460</v>
      </c>
      <c r="Q30" s="187">
        <v>1194420</v>
      </c>
      <c r="R30" s="187"/>
      <c r="S30" s="187"/>
      <c r="T30" s="187">
        <v>322840</v>
      </c>
      <c r="U30" s="288">
        <v>402000</v>
      </c>
      <c r="V30" s="263">
        <f t="shared" si="0"/>
        <v>6265400</v>
      </c>
      <c r="W30" s="223">
        <v>69620</v>
      </c>
      <c r="X30" s="184">
        <v>140000</v>
      </c>
      <c r="Y30" s="184">
        <v>200000</v>
      </c>
      <c r="Z30" s="184">
        <v>1870000</v>
      </c>
      <c r="AA30" s="184"/>
      <c r="AB30" s="184">
        <v>217930</v>
      </c>
      <c r="AC30" s="184"/>
      <c r="AD30" s="230">
        <f t="shared" si="4"/>
        <v>10220650</v>
      </c>
      <c r="AE30" s="268"/>
      <c r="AF30" s="188">
        <v>1910740</v>
      </c>
      <c r="AG30" s="230">
        <f t="shared" si="5"/>
        <v>1910740</v>
      </c>
      <c r="AH30" s="280">
        <v>3704000</v>
      </c>
      <c r="AI30" s="194">
        <v>233830</v>
      </c>
      <c r="AJ30" s="1">
        <v>53430</v>
      </c>
      <c r="AK30" s="1"/>
      <c r="AL30" s="195">
        <v>610540</v>
      </c>
      <c r="AM30" s="194">
        <v>1236600</v>
      </c>
      <c r="AN30" s="1">
        <v>186810</v>
      </c>
      <c r="AO30" s="1"/>
      <c r="AP30" s="1">
        <v>515290</v>
      </c>
      <c r="AQ30" s="1"/>
      <c r="AR30" s="1"/>
      <c r="AS30" s="1"/>
      <c r="AT30" s="230">
        <f t="shared" si="6"/>
        <v>6540500</v>
      </c>
    </row>
    <row r="31" spans="1:46">
      <c r="A31" s="504">
        <v>42994</v>
      </c>
      <c r="B31" s="505" t="s">
        <v>129</v>
      </c>
      <c r="C31" s="232" t="str">
        <f t="shared" ref="C31" si="45">IF(TRIM(A31)="","",$C$66)</f>
        <v/>
      </c>
      <c r="D31" s="237"/>
      <c r="E31" s="218"/>
      <c r="F31" s="184"/>
      <c r="G31" s="184"/>
      <c r="H31" s="229">
        <f t="shared" si="1"/>
        <v>0</v>
      </c>
      <c r="I31" s="218">
        <v>1</v>
      </c>
      <c r="J31" s="184"/>
      <c r="K31" s="184"/>
      <c r="L31" s="184"/>
      <c r="M31" s="212"/>
      <c r="N31" s="218"/>
      <c r="O31" s="184"/>
      <c r="P31" s="184"/>
      <c r="Q31" s="184"/>
      <c r="R31" s="184"/>
      <c r="S31" s="184"/>
      <c r="T31" s="184"/>
      <c r="U31" s="184"/>
      <c r="V31" s="229">
        <f t="shared" si="0"/>
        <v>0</v>
      </c>
      <c r="W31" s="223"/>
      <c r="X31" s="184"/>
      <c r="Y31" s="184"/>
      <c r="Z31" s="184"/>
      <c r="AA31" s="184"/>
      <c r="AB31" s="184"/>
      <c r="AC31" s="184"/>
      <c r="AD31" s="229">
        <f t="shared" si="4"/>
        <v>1</v>
      </c>
      <c r="AE31" s="269"/>
      <c r="AF31" s="185"/>
      <c r="AG31" s="229">
        <f t="shared" si="5"/>
        <v>0</v>
      </c>
      <c r="AH31" s="277">
        <v>10</v>
      </c>
      <c r="AI31" s="192">
        <v>1</v>
      </c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229">
        <f t="shared" si="6"/>
        <v>11</v>
      </c>
    </row>
    <row r="32" spans="1:46">
      <c r="A32" s="506"/>
      <c r="B32" s="507"/>
      <c r="C32" s="232" t="str">
        <f>IF(TRIM(C31)="","",$C$67)</f>
        <v/>
      </c>
      <c r="D32" s="237"/>
      <c r="E32" s="224"/>
      <c r="F32" s="186"/>
      <c r="G32" s="186"/>
      <c r="H32" s="230">
        <f t="shared" si="1"/>
        <v>0</v>
      </c>
      <c r="I32" s="218">
        <v>37040</v>
      </c>
      <c r="J32" s="184"/>
      <c r="K32" s="184"/>
      <c r="L32" s="184"/>
      <c r="M32" s="212"/>
      <c r="N32" s="217"/>
      <c r="O32" s="187"/>
      <c r="P32" s="187"/>
      <c r="Q32" s="187"/>
      <c r="R32" s="187"/>
      <c r="S32" s="187"/>
      <c r="T32" s="187"/>
      <c r="U32" s="187"/>
      <c r="V32" s="263">
        <f t="shared" si="0"/>
        <v>0</v>
      </c>
      <c r="W32" s="223"/>
      <c r="X32" s="184"/>
      <c r="Y32" s="184"/>
      <c r="Z32" s="184"/>
      <c r="AA32" s="184"/>
      <c r="AB32" s="184"/>
      <c r="AC32" s="184"/>
      <c r="AD32" s="230">
        <f t="shared" si="4"/>
        <v>37040</v>
      </c>
      <c r="AE32" s="268"/>
      <c r="AF32" s="188"/>
      <c r="AG32" s="230">
        <f t="shared" si="5"/>
        <v>0</v>
      </c>
      <c r="AH32" s="278">
        <v>370400</v>
      </c>
      <c r="AI32" s="193">
        <v>59730</v>
      </c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230">
        <f t="shared" si="6"/>
        <v>430130</v>
      </c>
    </row>
    <row r="33" spans="1:46">
      <c r="A33" s="502">
        <f t="shared" ref="A33" si="46">IF(TRIM(A29)="","",IF(DATE(YEAR(A29),MONTH(A29)+1,1)&lt;=IF(WEEKDAY(A29+1)=7,A29+3,A29+1),"",IF(WEEKDAY(A29+1)=7,A29+3,A29+1)))</f>
        <v>42996</v>
      </c>
      <c r="B33" s="503" t="str">
        <f t="shared" ref="B33" si="47">IF(TRIM(A33)="","","(" &amp; MID("일월화수목금토",WEEKDAY(A33),1) &amp; ")")</f>
        <v>(월)</v>
      </c>
      <c r="C33" s="232" t="str">
        <f t="shared" ref="C33" si="48">IF(TRIM(A33)="","",$C$66)</f>
        <v/>
      </c>
      <c r="D33" s="237"/>
      <c r="E33" s="218"/>
      <c r="F33" s="184"/>
      <c r="G33" s="184"/>
      <c r="H33" s="229">
        <f t="shared" si="1"/>
        <v>0</v>
      </c>
      <c r="I33" s="218">
        <v>38</v>
      </c>
      <c r="J33" s="184">
        <v>2</v>
      </c>
      <c r="K33" s="184"/>
      <c r="L33" s="184"/>
      <c r="M33" s="212">
        <v>39</v>
      </c>
      <c r="N33" s="218">
        <v>24</v>
      </c>
      <c r="O33" s="184">
        <v>23</v>
      </c>
      <c r="P33" s="184">
        <v>2</v>
      </c>
      <c r="Q33" s="184">
        <v>34</v>
      </c>
      <c r="R33" s="184"/>
      <c r="S33" s="184">
        <v>2</v>
      </c>
      <c r="T33" s="184">
        <v>9</v>
      </c>
      <c r="U33" s="184">
        <v>33</v>
      </c>
      <c r="V33" s="229">
        <f t="shared" si="0"/>
        <v>127</v>
      </c>
      <c r="W33" s="223">
        <v>1</v>
      </c>
      <c r="X33" s="184"/>
      <c r="Y33" s="184">
        <v>5</v>
      </c>
      <c r="Z33" s="184">
        <v>18</v>
      </c>
      <c r="AA33" s="184"/>
      <c r="AB33" s="184">
        <v>8</v>
      </c>
      <c r="AC33" s="184"/>
      <c r="AD33" s="229">
        <f t="shared" si="4"/>
        <v>238</v>
      </c>
      <c r="AE33" s="269"/>
      <c r="AF33" s="185">
        <v>72</v>
      </c>
      <c r="AG33" s="229">
        <f t="shared" si="5"/>
        <v>72</v>
      </c>
      <c r="AH33" s="281">
        <v>101</v>
      </c>
      <c r="AI33" s="1">
        <v>1</v>
      </c>
      <c r="AJ33" s="1">
        <v>4</v>
      </c>
      <c r="AK33" s="1"/>
      <c r="AL33" s="1">
        <v>95</v>
      </c>
      <c r="AM33" s="1">
        <v>74</v>
      </c>
      <c r="AN33" s="1">
        <v>7</v>
      </c>
      <c r="AO33" s="1"/>
      <c r="AP33" s="1">
        <v>5</v>
      </c>
      <c r="AQ33" s="1"/>
      <c r="AR33" s="1"/>
      <c r="AS33" s="1"/>
      <c r="AT33" s="229">
        <f t="shared" si="6"/>
        <v>287</v>
      </c>
    </row>
    <row r="34" spans="1:46">
      <c r="A34" s="502"/>
      <c r="B34" s="503"/>
      <c r="C34" s="232" t="str">
        <f t="shared" ref="C34" si="49">IF(TRIM(C33)="","",$C$67)</f>
        <v/>
      </c>
      <c r="D34" s="237"/>
      <c r="E34" s="224"/>
      <c r="F34" s="186"/>
      <c r="G34" s="186"/>
      <c r="H34" s="230">
        <f t="shared" si="1"/>
        <v>0</v>
      </c>
      <c r="I34" s="218">
        <v>1407520</v>
      </c>
      <c r="J34" s="184">
        <v>134660</v>
      </c>
      <c r="K34" s="184"/>
      <c r="L34" s="184"/>
      <c r="M34" s="212">
        <v>270540</v>
      </c>
      <c r="N34" s="217">
        <v>1626240</v>
      </c>
      <c r="O34" s="187">
        <v>3168480</v>
      </c>
      <c r="P34" s="187">
        <v>102460</v>
      </c>
      <c r="Q34" s="187">
        <v>1194420</v>
      </c>
      <c r="R34" s="187"/>
      <c r="S34" s="187">
        <v>265280</v>
      </c>
      <c r="T34" s="187">
        <v>795680</v>
      </c>
      <c r="U34" s="187">
        <v>442200</v>
      </c>
      <c r="V34" s="263">
        <f t="shared" si="0"/>
        <v>7594760</v>
      </c>
      <c r="W34" s="223">
        <v>34810</v>
      </c>
      <c r="X34" s="184"/>
      <c r="Y34" s="184">
        <v>330760</v>
      </c>
      <c r="Z34" s="184">
        <v>2130000</v>
      </c>
      <c r="AA34" s="184"/>
      <c r="AB34" s="184">
        <v>154240</v>
      </c>
      <c r="AC34" s="184"/>
      <c r="AD34" s="230">
        <f t="shared" si="4"/>
        <v>12057290</v>
      </c>
      <c r="AE34" s="268"/>
      <c r="AF34" s="188">
        <v>4898360</v>
      </c>
      <c r="AG34" s="230">
        <f t="shared" si="5"/>
        <v>4898360</v>
      </c>
      <c r="AH34" s="280">
        <v>3741040</v>
      </c>
      <c r="AI34" s="194">
        <v>37040</v>
      </c>
      <c r="AJ34" s="1">
        <v>68620</v>
      </c>
      <c r="AK34" s="1"/>
      <c r="AL34" s="195">
        <v>654700</v>
      </c>
      <c r="AM34" s="1">
        <v>2188020</v>
      </c>
      <c r="AN34" s="1">
        <v>171600</v>
      </c>
      <c r="AO34" s="1"/>
      <c r="AP34" s="1">
        <v>201250</v>
      </c>
      <c r="AQ34" s="1"/>
      <c r="AR34" s="1"/>
      <c r="AS34" s="1"/>
      <c r="AT34" s="230">
        <f t="shared" si="6"/>
        <v>7062270</v>
      </c>
    </row>
    <row r="35" spans="1:46">
      <c r="A35" s="502">
        <f t="shared" ref="A35" si="50">IF(TRIM(A33)="","",IF(DATE(YEAR(A33),MONTH(A33)+1,1)&lt;=IF(WEEKDAY(A33+1)=7,A33+3,A33+1),"",IF(WEEKDAY(A33+1)=7,A33+3,A33+1)))</f>
        <v>42997</v>
      </c>
      <c r="B35" s="503" t="str">
        <f t="shared" ref="B35" si="51">IF(TRIM(A35)="","","(" &amp; MID("일월화수목금토",WEEKDAY(A35),1) &amp; ")")</f>
        <v>(화)</v>
      </c>
      <c r="C35" s="232" t="str">
        <f t="shared" ref="C35" si="52">IF(TRIM(A35)="","",$C$66)</f>
        <v/>
      </c>
      <c r="D35" s="237"/>
      <c r="E35" s="218"/>
      <c r="F35" s="184"/>
      <c r="G35" s="184"/>
      <c r="H35" s="229">
        <f t="shared" si="1"/>
        <v>0</v>
      </c>
      <c r="I35" s="218">
        <v>49</v>
      </c>
      <c r="J35" s="184">
        <v>4</v>
      </c>
      <c r="K35" s="184"/>
      <c r="L35" s="184">
        <v>2</v>
      </c>
      <c r="M35" s="212">
        <v>48</v>
      </c>
      <c r="N35" s="218">
        <v>25</v>
      </c>
      <c r="O35" s="184">
        <v>20</v>
      </c>
      <c r="P35" s="184"/>
      <c r="Q35" s="184">
        <v>40</v>
      </c>
      <c r="R35" s="184"/>
      <c r="S35" s="184">
        <v>2</v>
      </c>
      <c r="T35" s="184">
        <v>5</v>
      </c>
      <c r="U35" s="184">
        <v>41</v>
      </c>
      <c r="V35" s="229">
        <f t="shared" si="0"/>
        <v>133</v>
      </c>
      <c r="W35" s="223">
        <v>6</v>
      </c>
      <c r="X35" s="184"/>
      <c r="Y35" s="184">
        <v>6</v>
      </c>
      <c r="Z35" s="184">
        <v>21</v>
      </c>
      <c r="AA35" s="184"/>
      <c r="AB35" s="184">
        <v>3</v>
      </c>
      <c r="AC35" s="184">
        <v>5</v>
      </c>
      <c r="AD35" s="229">
        <f t="shared" si="4"/>
        <v>277</v>
      </c>
      <c r="AE35" s="269"/>
      <c r="AF35" s="185">
        <v>255</v>
      </c>
      <c r="AG35" s="229">
        <f t="shared" si="5"/>
        <v>255</v>
      </c>
      <c r="AH35" s="281">
        <v>309</v>
      </c>
      <c r="AI35" s="1">
        <v>3</v>
      </c>
      <c r="AJ35" s="1">
        <v>2</v>
      </c>
      <c r="AK35" s="1"/>
      <c r="AL35" s="1">
        <v>140</v>
      </c>
      <c r="AM35" s="1">
        <v>53</v>
      </c>
      <c r="AN35" s="1"/>
      <c r="AO35" s="1"/>
      <c r="AP35" s="1">
        <v>7</v>
      </c>
      <c r="AQ35" s="1"/>
      <c r="AR35" s="1"/>
      <c r="AS35" s="1"/>
      <c r="AT35" s="229">
        <f t="shared" si="6"/>
        <v>514</v>
      </c>
    </row>
    <row r="36" spans="1:46">
      <c r="A36" s="502"/>
      <c r="B36" s="503"/>
      <c r="C36" s="232" t="str">
        <f t="shared" ref="C36" si="53">IF(TRIM(C35)="","",$C$67)</f>
        <v/>
      </c>
      <c r="D36" s="237"/>
      <c r="E36" s="224"/>
      <c r="F36" s="186"/>
      <c r="G36" s="186"/>
      <c r="H36" s="230">
        <f t="shared" si="1"/>
        <v>0</v>
      </c>
      <c r="I36" s="218">
        <v>1814960</v>
      </c>
      <c r="J36" s="184">
        <v>238880</v>
      </c>
      <c r="K36" s="184"/>
      <c r="L36" s="184">
        <v>46500</v>
      </c>
      <c r="M36" s="212">
        <v>341280</v>
      </c>
      <c r="N36" s="217">
        <v>1694000</v>
      </c>
      <c r="O36" s="187">
        <v>2755200</v>
      </c>
      <c r="P36" s="187"/>
      <c r="Q36" s="187">
        <v>1405200</v>
      </c>
      <c r="R36" s="187"/>
      <c r="S36" s="187">
        <v>265280</v>
      </c>
      <c r="T36" s="187">
        <v>403550</v>
      </c>
      <c r="U36" s="187">
        <v>549400</v>
      </c>
      <c r="V36" s="263">
        <f t="shared" si="0"/>
        <v>7072630</v>
      </c>
      <c r="W36" s="223">
        <v>165000</v>
      </c>
      <c r="X36" s="184"/>
      <c r="Y36" s="184">
        <v>285690</v>
      </c>
      <c r="Z36" s="184">
        <v>2460000</v>
      </c>
      <c r="AA36" s="184"/>
      <c r="AB36" s="184">
        <v>59290</v>
      </c>
      <c r="AC36" s="184">
        <v>190090</v>
      </c>
      <c r="AD36" s="230">
        <f t="shared" si="4"/>
        <v>12674320</v>
      </c>
      <c r="AE36" s="268"/>
      <c r="AF36" s="188">
        <v>10524510</v>
      </c>
      <c r="AG36" s="230">
        <f t="shared" si="5"/>
        <v>10524510</v>
      </c>
      <c r="AH36" s="280">
        <v>11445360</v>
      </c>
      <c r="AI36" s="1">
        <v>133880</v>
      </c>
      <c r="AJ36" s="1">
        <v>33000</v>
      </c>
      <c r="AK36" s="194"/>
      <c r="AL36" s="195">
        <v>960400</v>
      </c>
      <c r="AM36" s="1">
        <v>1221810</v>
      </c>
      <c r="AN36" s="1"/>
      <c r="AO36" s="1"/>
      <c r="AP36" s="1">
        <v>388590</v>
      </c>
      <c r="AQ36" s="1"/>
      <c r="AR36" s="1"/>
      <c r="AS36" s="1"/>
      <c r="AT36" s="230">
        <f t="shared" si="6"/>
        <v>14183040</v>
      </c>
    </row>
    <row r="37" spans="1:46">
      <c r="A37" s="502">
        <f t="shared" ref="A37" si="54">IF(TRIM(A35)="","",IF(DATE(YEAR(A35),MONTH(A35)+1,1)&lt;=IF(WEEKDAY(A35+1)=7,A35+3,A35+1),"",IF(WEEKDAY(A35+1)=7,A35+3,A35+1)))</f>
        <v>42998</v>
      </c>
      <c r="B37" s="503" t="str">
        <f t="shared" ref="B37" si="55">IF(TRIM(A37)="","","(" &amp; MID("일월화수목금토",WEEKDAY(A37),1) &amp; ")")</f>
        <v>(수)</v>
      </c>
      <c r="C37" s="232" t="str">
        <f t="shared" ref="C37" si="56">IF(TRIM(A37)="","",$C$66)</f>
        <v/>
      </c>
      <c r="D37" s="237"/>
      <c r="E37" s="218"/>
      <c r="F37" s="184"/>
      <c r="G37" s="184"/>
      <c r="H37" s="229">
        <f t="shared" si="1"/>
        <v>0</v>
      </c>
      <c r="I37" s="218">
        <v>35</v>
      </c>
      <c r="J37" s="184">
        <v>1</v>
      </c>
      <c r="K37" s="184"/>
      <c r="L37" s="184">
        <v>2</v>
      </c>
      <c r="M37" s="212">
        <v>36</v>
      </c>
      <c r="N37" s="218">
        <v>20</v>
      </c>
      <c r="O37" s="184">
        <v>21</v>
      </c>
      <c r="P37" s="184">
        <v>1</v>
      </c>
      <c r="Q37" s="184">
        <v>34</v>
      </c>
      <c r="R37" s="184"/>
      <c r="S37" s="184">
        <v>2</v>
      </c>
      <c r="T37" s="184">
        <v>4</v>
      </c>
      <c r="U37" s="184">
        <v>31</v>
      </c>
      <c r="V37" s="229">
        <f t="shared" si="0"/>
        <v>113</v>
      </c>
      <c r="W37" s="223">
        <v>34</v>
      </c>
      <c r="X37" s="184">
        <v>2</v>
      </c>
      <c r="Y37" s="184">
        <v>4</v>
      </c>
      <c r="Z37" s="184">
        <v>13</v>
      </c>
      <c r="AA37" s="184"/>
      <c r="AB37" s="184">
        <v>5</v>
      </c>
      <c r="AC37" s="184"/>
      <c r="AD37" s="229">
        <f t="shared" si="4"/>
        <v>245</v>
      </c>
      <c r="AE37" s="269"/>
      <c r="AF37" s="185">
        <v>59</v>
      </c>
      <c r="AG37" s="229">
        <f t="shared" si="5"/>
        <v>59</v>
      </c>
      <c r="AH37" s="281">
        <v>84</v>
      </c>
      <c r="AI37" s="1">
        <v>1</v>
      </c>
      <c r="AJ37" s="1">
        <v>7</v>
      </c>
      <c r="AK37" s="1">
        <v>3</v>
      </c>
      <c r="AL37" s="1">
        <v>78</v>
      </c>
      <c r="AM37" s="1">
        <v>27</v>
      </c>
      <c r="AN37" s="1">
        <v>1</v>
      </c>
      <c r="AO37" s="1"/>
      <c r="AP37" s="1">
        <v>7</v>
      </c>
      <c r="AQ37" s="1"/>
      <c r="AR37" s="1"/>
      <c r="AS37" s="1"/>
      <c r="AT37" s="229">
        <f t="shared" si="6"/>
        <v>208</v>
      </c>
    </row>
    <row r="38" spans="1:46">
      <c r="A38" s="502"/>
      <c r="B38" s="503"/>
      <c r="C38" s="232" t="str">
        <f t="shared" ref="C38" si="57">IF(TRIM(C37)="","",$C$67)</f>
        <v/>
      </c>
      <c r="D38" s="237"/>
      <c r="E38" s="224"/>
      <c r="F38" s="186"/>
      <c r="G38" s="186"/>
      <c r="H38" s="230">
        <f t="shared" si="1"/>
        <v>0</v>
      </c>
      <c r="I38" s="218">
        <v>1296400</v>
      </c>
      <c r="J38" s="184">
        <v>74940</v>
      </c>
      <c r="K38" s="184"/>
      <c r="L38" s="184">
        <v>48000</v>
      </c>
      <c r="M38" s="212">
        <v>246960</v>
      </c>
      <c r="N38" s="217">
        <v>1355200</v>
      </c>
      <c r="O38" s="187">
        <v>2892960</v>
      </c>
      <c r="P38" s="187">
        <v>51230</v>
      </c>
      <c r="Q38" s="187">
        <v>1194420</v>
      </c>
      <c r="R38" s="187"/>
      <c r="S38" s="187">
        <v>335280</v>
      </c>
      <c r="T38" s="187">
        <v>461420</v>
      </c>
      <c r="U38" s="187">
        <v>415400</v>
      </c>
      <c r="V38" s="263">
        <f t="shared" si="0"/>
        <v>6705910</v>
      </c>
      <c r="W38" s="223">
        <v>1194420</v>
      </c>
      <c r="X38" s="184">
        <v>280000</v>
      </c>
      <c r="Y38" s="184">
        <v>325000</v>
      </c>
      <c r="Z38" s="184">
        <v>1450000</v>
      </c>
      <c r="AA38" s="184"/>
      <c r="AB38" s="184">
        <v>87580</v>
      </c>
      <c r="AC38" s="184"/>
      <c r="AD38" s="230">
        <f t="shared" si="4"/>
        <v>11709210</v>
      </c>
      <c r="AE38" s="268"/>
      <c r="AF38" s="188">
        <v>2835610</v>
      </c>
      <c r="AG38" s="230">
        <f t="shared" si="5"/>
        <v>2835610</v>
      </c>
      <c r="AH38" s="280">
        <v>3111360</v>
      </c>
      <c r="AI38" s="194">
        <v>59720</v>
      </c>
      <c r="AJ38" s="1">
        <v>115500</v>
      </c>
      <c r="AK38" s="194">
        <v>74790</v>
      </c>
      <c r="AL38" s="195">
        <v>538080</v>
      </c>
      <c r="AM38" s="1">
        <v>769330</v>
      </c>
      <c r="AN38" s="1">
        <v>74600</v>
      </c>
      <c r="AO38" s="1"/>
      <c r="AP38" s="194">
        <v>267930</v>
      </c>
      <c r="AQ38" s="1"/>
      <c r="AR38" s="1"/>
      <c r="AS38" s="1"/>
      <c r="AT38" s="230">
        <f t="shared" si="6"/>
        <v>5011310</v>
      </c>
    </row>
    <row r="39" spans="1:46">
      <c r="A39" s="502">
        <f t="shared" ref="A39" si="58">IF(TRIM(A37)="","",IF(DATE(YEAR(A37),MONTH(A37)+1,1)&lt;=IF(WEEKDAY(A37+1)=7,A37+3,A37+1),"",IF(WEEKDAY(A37+1)=7,A37+3,A37+1)))</f>
        <v>42999</v>
      </c>
      <c r="B39" s="503" t="str">
        <f t="shared" ref="B39" si="59">IF(TRIM(A39)="","","(" &amp; MID("일월화수목금토",WEEKDAY(A39),1) &amp; ")")</f>
        <v>(목)</v>
      </c>
      <c r="C39" s="232" t="str">
        <f t="shared" ref="C39" si="60">IF(TRIM(A39)="","",$C$66)</f>
        <v/>
      </c>
      <c r="D39" s="237"/>
      <c r="E39" s="218"/>
      <c r="F39" s="184"/>
      <c r="G39" s="184"/>
      <c r="H39" s="229">
        <f t="shared" si="1"/>
        <v>0</v>
      </c>
      <c r="I39" s="218">
        <v>35</v>
      </c>
      <c r="J39" s="184">
        <v>10</v>
      </c>
      <c r="K39" s="184"/>
      <c r="L39" s="184">
        <v>3</v>
      </c>
      <c r="M39" s="212">
        <v>42</v>
      </c>
      <c r="N39" s="218">
        <v>26</v>
      </c>
      <c r="O39" s="184">
        <v>28</v>
      </c>
      <c r="P39" s="184"/>
      <c r="Q39" s="184">
        <v>34</v>
      </c>
      <c r="R39" s="184"/>
      <c r="S39" s="184"/>
      <c r="T39" s="184">
        <v>7</v>
      </c>
      <c r="U39" s="184">
        <v>34</v>
      </c>
      <c r="V39" s="229">
        <f t="shared" si="0"/>
        <v>129</v>
      </c>
      <c r="W39" s="223">
        <v>3</v>
      </c>
      <c r="X39" s="184"/>
      <c r="Y39" s="184">
        <v>3</v>
      </c>
      <c r="Z39" s="184">
        <v>18</v>
      </c>
      <c r="AA39" s="184"/>
      <c r="AB39" s="184">
        <v>5</v>
      </c>
      <c r="AC39" s="184"/>
      <c r="AD39" s="229">
        <f t="shared" si="4"/>
        <v>248</v>
      </c>
      <c r="AE39" s="269"/>
      <c r="AF39" s="185">
        <v>78</v>
      </c>
      <c r="AG39" s="229">
        <f t="shared" si="5"/>
        <v>78</v>
      </c>
      <c r="AH39" s="281">
        <v>114</v>
      </c>
      <c r="AI39" s="1"/>
      <c r="AJ39" s="1">
        <v>9</v>
      </c>
      <c r="AK39" s="1">
        <v>7</v>
      </c>
      <c r="AL39" s="1">
        <v>99</v>
      </c>
      <c r="AM39" s="1">
        <v>12</v>
      </c>
      <c r="AN39" s="1">
        <v>13</v>
      </c>
      <c r="AO39" s="1">
        <v>2</v>
      </c>
      <c r="AP39" s="1">
        <v>6</v>
      </c>
      <c r="AQ39" s="1"/>
      <c r="AR39" s="1"/>
      <c r="AS39" s="1"/>
      <c r="AT39" s="229">
        <f t="shared" si="6"/>
        <v>262</v>
      </c>
    </row>
    <row r="40" spans="1:46">
      <c r="A40" s="502"/>
      <c r="B40" s="503"/>
      <c r="C40" s="232" t="str">
        <f t="shared" ref="C40" si="61">IF(TRIM(C39)="","",$C$67)</f>
        <v/>
      </c>
      <c r="D40" s="237"/>
      <c r="E40" s="224"/>
      <c r="F40" s="186"/>
      <c r="G40" s="186"/>
      <c r="H40" s="230">
        <f t="shared" si="1"/>
        <v>0</v>
      </c>
      <c r="I40" s="218">
        <v>1296400</v>
      </c>
      <c r="J40" s="184">
        <v>622580</v>
      </c>
      <c r="K40" s="184"/>
      <c r="L40" s="184">
        <v>79810</v>
      </c>
      <c r="M40" s="212">
        <v>306120</v>
      </c>
      <c r="N40" s="217">
        <v>1761760</v>
      </c>
      <c r="O40" s="187">
        <v>3857280</v>
      </c>
      <c r="P40" s="187"/>
      <c r="Q40" s="187">
        <v>1194420</v>
      </c>
      <c r="R40" s="187"/>
      <c r="S40" s="187"/>
      <c r="T40" s="187">
        <v>564970</v>
      </c>
      <c r="U40" s="187">
        <v>455600</v>
      </c>
      <c r="V40" s="263">
        <f t="shared" si="0"/>
        <v>7834030</v>
      </c>
      <c r="W40" s="223">
        <v>104430</v>
      </c>
      <c r="X40" s="184"/>
      <c r="Y40" s="184">
        <v>250000</v>
      </c>
      <c r="Z40" s="184">
        <v>2040000</v>
      </c>
      <c r="AA40" s="184"/>
      <c r="AB40" s="184">
        <v>105590</v>
      </c>
      <c r="AC40" s="184"/>
      <c r="AD40" s="230">
        <f t="shared" si="4"/>
        <v>12638960</v>
      </c>
      <c r="AE40" s="268"/>
      <c r="AF40" s="188">
        <v>3542850</v>
      </c>
      <c r="AG40" s="230">
        <f t="shared" si="5"/>
        <v>3542850</v>
      </c>
      <c r="AH40" s="280">
        <v>4222560</v>
      </c>
      <c r="AI40" s="194"/>
      <c r="AJ40" s="194">
        <v>153740</v>
      </c>
      <c r="AK40" s="194">
        <v>157500</v>
      </c>
      <c r="AL40" s="194">
        <v>682140</v>
      </c>
      <c r="AM40" s="1">
        <v>952330</v>
      </c>
      <c r="AN40" s="1">
        <v>434950</v>
      </c>
      <c r="AO40" s="1"/>
      <c r="AP40" s="1">
        <v>401580</v>
      </c>
      <c r="AQ40" s="1"/>
      <c r="AR40" s="1"/>
      <c r="AS40" s="1"/>
      <c r="AT40" s="230">
        <f t="shared" si="6"/>
        <v>7004800</v>
      </c>
    </row>
    <row r="41" spans="1:46">
      <c r="A41" s="502">
        <f t="shared" ref="A41" si="62">IF(TRIM(A39)="","",IF(DATE(YEAR(A39),MONTH(A39)+1,1)&lt;=IF(WEEKDAY(A39+1)=7,A39+3,A39+1),"",IF(WEEKDAY(A39+1)=7,A39+3,A39+1)))</f>
        <v>43000</v>
      </c>
      <c r="B41" s="503" t="str">
        <f t="shared" ref="B41" si="63">IF(TRIM(A41)="","","(" &amp; MID("일월화수목금토",WEEKDAY(A41),1) &amp; ")")</f>
        <v>(금)</v>
      </c>
      <c r="C41" s="232" t="str">
        <f t="shared" ref="C41" si="64">IF(TRIM(A41)="","",$C$66)</f>
        <v/>
      </c>
      <c r="D41" s="237"/>
      <c r="E41" s="218"/>
      <c r="F41" s="184"/>
      <c r="G41" s="184"/>
      <c r="H41" s="229">
        <f t="shared" si="1"/>
        <v>0</v>
      </c>
      <c r="I41" s="218">
        <v>25</v>
      </c>
      <c r="J41" s="184">
        <v>5</v>
      </c>
      <c r="K41" s="184"/>
      <c r="L41" s="184">
        <v>2</v>
      </c>
      <c r="M41" s="212">
        <v>28</v>
      </c>
      <c r="N41" s="218">
        <v>26</v>
      </c>
      <c r="O41" s="184">
        <v>15</v>
      </c>
      <c r="P41" s="184">
        <v>2</v>
      </c>
      <c r="Q41" s="184">
        <v>26</v>
      </c>
      <c r="R41" s="184"/>
      <c r="S41" s="184"/>
      <c r="T41" s="184">
        <v>7</v>
      </c>
      <c r="U41" s="184">
        <v>22</v>
      </c>
      <c r="V41" s="229">
        <f t="shared" si="0"/>
        <v>98</v>
      </c>
      <c r="W41" s="223">
        <v>3</v>
      </c>
      <c r="X41" s="184"/>
      <c r="Y41" s="184">
        <v>7</v>
      </c>
      <c r="Z41" s="184">
        <v>13</v>
      </c>
      <c r="AA41" s="184"/>
      <c r="AB41" s="184">
        <v>9</v>
      </c>
      <c r="AC41" s="184"/>
      <c r="AD41" s="229">
        <f t="shared" si="4"/>
        <v>190</v>
      </c>
      <c r="AE41" s="269"/>
      <c r="AF41" s="185">
        <v>0</v>
      </c>
      <c r="AG41" s="229">
        <f t="shared" si="5"/>
        <v>0</v>
      </c>
      <c r="AH41" s="280">
        <v>40</v>
      </c>
      <c r="AI41" s="1">
        <v>1</v>
      </c>
      <c r="AJ41" s="1">
        <v>3</v>
      </c>
      <c r="AK41" s="1">
        <v>3</v>
      </c>
      <c r="AL41" s="1">
        <v>33</v>
      </c>
      <c r="AM41" s="1">
        <v>16</v>
      </c>
      <c r="AN41" s="1">
        <v>4</v>
      </c>
      <c r="AO41" s="1">
        <v>1</v>
      </c>
      <c r="AP41" s="1">
        <v>11</v>
      </c>
      <c r="AQ41" s="1"/>
      <c r="AR41" s="1"/>
      <c r="AS41" s="1"/>
      <c r="AT41" s="229">
        <f t="shared" si="6"/>
        <v>112</v>
      </c>
    </row>
    <row r="42" spans="1:46">
      <c r="A42" s="502"/>
      <c r="B42" s="503"/>
      <c r="C42" s="232" t="str">
        <f t="shared" ref="C42" si="65">IF(TRIM(C41)="","",$C$67)</f>
        <v/>
      </c>
      <c r="D42" s="237"/>
      <c r="E42" s="224"/>
      <c r="F42" s="186"/>
      <c r="G42" s="186"/>
      <c r="H42" s="230">
        <f t="shared" si="1"/>
        <v>0</v>
      </c>
      <c r="I42" s="218">
        <v>926000</v>
      </c>
      <c r="J42" s="184">
        <v>224820</v>
      </c>
      <c r="K42" s="184"/>
      <c r="L42" s="184">
        <v>31430</v>
      </c>
      <c r="M42" s="212">
        <v>195080</v>
      </c>
      <c r="N42" s="217">
        <v>1761760</v>
      </c>
      <c r="O42" s="187">
        <v>2204160</v>
      </c>
      <c r="P42" s="187">
        <v>102460</v>
      </c>
      <c r="Q42" s="187">
        <v>913380</v>
      </c>
      <c r="R42" s="187"/>
      <c r="S42" s="187"/>
      <c r="T42" s="187">
        <v>564970</v>
      </c>
      <c r="U42" s="187">
        <v>294800</v>
      </c>
      <c r="V42" s="263">
        <f t="shared" si="0"/>
        <v>5841530</v>
      </c>
      <c r="W42" s="223">
        <v>104430</v>
      </c>
      <c r="X42" s="184"/>
      <c r="Y42" s="184">
        <v>837760</v>
      </c>
      <c r="Z42" s="184">
        <v>1450000</v>
      </c>
      <c r="AA42" s="184"/>
      <c r="AB42" s="184">
        <v>191030</v>
      </c>
      <c r="AC42" s="184"/>
      <c r="AD42" s="230">
        <f t="shared" si="4"/>
        <v>9802080</v>
      </c>
      <c r="AE42" s="268"/>
      <c r="AF42" s="188"/>
      <c r="AG42" s="230">
        <f t="shared" si="5"/>
        <v>0</v>
      </c>
      <c r="AH42" s="280">
        <v>1481600</v>
      </c>
      <c r="AI42" s="194">
        <v>59730</v>
      </c>
      <c r="AJ42" s="1">
        <v>52120</v>
      </c>
      <c r="AK42" s="194">
        <v>72880</v>
      </c>
      <c r="AL42" s="195">
        <v>226380</v>
      </c>
      <c r="AM42" s="1">
        <v>561200</v>
      </c>
      <c r="AN42" s="1">
        <v>56830</v>
      </c>
      <c r="AO42" s="1"/>
      <c r="AP42" s="1">
        <v>666730</v>
      </c>
      <c r="AQ42" s="1"/>
      <c r="AR42" s="1"/>
      <c r="AS42" s="1"/>
      <c r="AT42" s="230">
        <f t="shared" si="6"/>
        <v>3177470</v>
      </c>
    </row>
    <row r="43" spans="1:46">
      <c r="A43" s="504">
        <v>43001</v>
      </c>
      <c r="B43" s="505" t="s">
        <v>129</v>
      </c>
      <c r="C43" s="232" t="str">
        <f t="shared" ref="C43" si="66">IF(TRIM(A43)="","",$C$66)</f>
        <v/>
      </c>
      <c r="D43" s="237"/>
      <c r="E43" s="218"/>
      <c r="F43" s="184"/>
      <c r="G43" s="184"/>
      <c r="H43" s="229">
        <f t="shared" si="1"/>
        <v>0</v>
      </c>
      <c r="I43" s="218"/>
      <c r="J43" s="184"/>
      <c r="K43" s="184"/>
      <c r="L43" s="184"/>
      <c r="M43" s="212"/>
      <c r="N43" s="218"/>
      <c r="O43" s="184"/>
      <c r="P43" s="184"/>
      <c r="Q43" s="184"/>
      <c r="R43" s="184"/>
      <c r="S43" s="184"/>
      <c r="T43" s="184"/>
      <c r="U43" s="184"/>
      <c r="V43" s="229">
        <f t="shared" si="0"/>
        <v>0</v>
      </c>
      <c r="W43" s="223"/>
      <c r="X43" s="184"/>
      <c r="Y43" s="184"/>
      <c r="Z43" s="184"/>
      <c r="AA43" s="184"/>
      <c r="AB43" s="184"/>
      <c r="AC43" s="184"/>
      <c r="AD43" s="229">
        <f t="shared" si="4"/>
        <v>0</v>
      </c>
      <c r="AE43" s="269"/>
      <c r="AF43" s="185"/>
      <c r="AG43" s="229">
        <f t="shared" si="5"/>
        <v>0</v>
      </c>
      <c r="AH43" s="277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229">
        <f t="shared" si="6"/>
        <v>0</v>
      </c>
    </row>
    <row r="44" spans="1:46">
      <c r="A44" s="506"/>
      <c r="B44" s="507"/>
      <c r="C44" s="232" t="str">
        <f>IF(TRIM(C43)="","",$C$67)</f>
        <v/>
      </c>
      <c r="D44" s="237"/>
      <c r="E44" s="224"/>
      <c r="F44" s="186"/>
      <c r="G44" s="186"/>
      <c r="H44" s="230">
        <f t="shared" si="1"/>
        <v>0</v>
      </c>
      <c r="I44" s="218"/>
      <c r="J44" s="184"/>
      <c r="K44" s="184"/>
      <c r="L44" s="184"/>
      <c r="M44" s="212"/>
      <c r="N44" s="217"/>
      <c r="O44" s="187"/>
      <c r="P44" s="187"/>
      <c r="Q44" s="187"/>
      <c r="R44" s="187"/>
      <c r="S44" s="187"/>
      <c r="T44" s="187"/>
      <c r="U44" s="187"/>
      <c r="V44" s="263">
        <f t="shared" si="0"/>
        <v>0</v>
      </c>
      <c r="W44" s="223"/>
      <c r="X44" s="184"/>
      <c r="Y44" s="184"/>
      <c r="Z44" s="184"/>
      <c r="AA44" s="184"/>
      <c r="AB44" s="184"/>
      <c r="AC44" s="184"/>
      <c r="AD44" s="230">
        <f t="shared" si="4"/>
        <v>0</v>
      </c>
      <c r="AE44" s="268"/>
      <c r="AF44" s="188"/>
      <c r="AG44" s="230">
        <f t="shared" si="5"/>
        <v>0</v>
      </c>
      <c r="AH44" s="278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230">
        <f t="shared" si="6"/>
        <v>0</v>
      </c>
    </row>
    <row r="45" spans="1:46">
      <c r="A45" s="502">
        <f t="shared" ref="A45" si="67">IF(TRIM(A41)="","",IF(DATE(YEAR(A41),MONTH(A41)+1,1)&lt;=IF(WEEKDAY(A41+1)=7,A41+3,A41+1),"",IF(WEEKDAY(A41+1)=7,A41+3,A41+1)))</f>
        <v>43003</v>
      </c>
      <c r="B45" s="503" t="str">
        <f t="shared" ref="B45" si="68">IF(TRIM(A45)="","","(" &amp; MID("일월화수목금토",WEEKDAY(A45),1) &amp; ")")</f>
        <v>(월)</v>
      </c>
      <c r="C45" s="232" t="str">
        <f t="shared" ref="C45" si="69">IF(TRIM(A45)="","",$C$66)</f>
        <v/>
      </c>
      <c r="D45" s="237"/>
      <c r="E45" s="218"/>
      <c r="F45" s="184"/>
      <c r="G45" s="184"/>
      <c r="H45" s="229">
        <f t="shared" si="1"/>
        <v>0</v>
      </c>
      <c r="I45" s="218">
        <v>32</v>
      </c>
      <c r="J45" s="184">
        <v>4</v>
      </c>
      <c r="K45" s="184">
        <v>1</v>
      </c>
      <c r="L45" s="184">
        <v>2</v>
      </c>
      <c r="M45" s="212">
        <v>32</v>
      </c>
      <c r="N45" s="218">
        <v>23</v>
      </c>
      <c r="O45" s="184">
        <v>19</v>
      </c>
      <c r="P45" s="184">
        <v>2</v>
      </c>
      <c r="Q45" s="184">
        <v>26</v>
      </c>
      <c r="R45" s="184"/>
      <c r="S45" s="184">
        <v>2</v>
      </c>
      <c r="T45" s="184">
        <v>7</v>
      </c>
      <c r="U45" s="184">
        <v>28</v>
      </c>
      <c r="V45" s="229">
        <f t="shared" si="0"/>
        <v>107</v>
      </c>
      <c r="W45" s="223">
        <v>4</v>
      </c>
      <c r="X45" s="184"/>
      <c r="Y45" s="184">
        <v>237</v>
      </c>
      <c r="Z45" s="184">
        <v>13</v>
      </c>
      <c r="AA45" s="184"/>
      <c r="AB45" s="184">
        <v>3</v>
      </c>
      <c r="AC45" s="184"/>
      <c r="AD45" s="229">
        <f t="shared" si="4"/>
        <v>435</v>
      </c>
      <c r="AE45" s="269"/>
      <c r="AF45" s="185">
        <v>149</v>
      </c>
      <c r="AG45" s="229">
        <f t="shared" si="5"/>
        <v>149</v>
      </c>
      <c r="AH45" s="281">
        <v>112</v>
      </c>
      <c r="AI45" s="1">
        <v>2</v>
      </c>
      <c r="AJ45" s="1">
        <v>2</v>
      </c>
      <c r="AK45" s="1">
        <v>3</v>
      </c>
      <c r="AL45" s="1">
        <v>47</v>
      </c>
      <c r="AM45" s="1">
        <v>8</v>
      </c>
      <c r="AN45" s="1">
        <v>4</v>
      </c>
      <c r="AO45" s="1"/>
      <c r="AP45" s="1">
        <v>10</v>
      </c>
      <c r="AQ45" s="1">
        <v>103</v>
      </c>
      <c r="AR45" s="1"/>
      <c r="AS45" s="1"/>
      <c r="AT45" s="229">
        <f t="shared" si="6"/>
        <v>291</v>
      </c>
    </row>
    <row r="46" spans="1:46">
      <c r="A46" s="502"/>
      <c r="B46" s="503"/>
      <c r="C46" s="232" t="str">
        <f t="shared" ref="C46" si="70">IF(TRIM(C45)="","",$C$67)</f>
        <v/>
      </c>
      <c r="D46" s="237"/>
      <c r="E46" s="224"/>
      <c r="F46" s="186"/>
      <c r="G46" s="186"/>
      <c r="H46" s="230">
        <f t="shared" si="1"/>
        <v>0</v>
      </c>
      <c r="I46" s="218">
        <v>1185280</v>
      </c>
      <c r="J46" s="184">
        <v>249040</v>
      </c>
      <c r="K46" s="184">
        <v>17810</v>
      </c>
      <c r="L46" s="184">
        <v>49300</v>
      </c>
      <c r="M46" s="212">
        <v>222520</v>
      </c>
      <c r="N46" s="217">
        <v>1558480</v>
      </c>
      <c r="O46" s="187">
        <v>2617440</v>
      </c>
      <c r="P46" s="187">
        <v>102460</v>
      </c>
      <c r="Q46" s="187">
        <v>913380</v>
      </c>
      <c r="R46" s="187"/>
      <c r="S46" s="187">
        <v>335280</v>
      </c>
      <c r="T46" s="187">
        <v>634260</v>
      </c>
      <c r="U46" s="187">
        <v>375200</v>
      </c>
      <c r="V46" s="263">
        <f t="shared" si="0"/>
        <v>6536500</v>
      </c>
      <c r="W46" s="223">
        <v>124620</v>
      </c>
      <c r="X46" s="184"/>
      <c r="Y46" s="184">
        <v>43393000</v>
      </c>
      <c r="Z46" s="184">
        <v>1510000</v>
      </c>
      <c r="AA46" s="184"/>
      <c r="AB46" s="184">
        <v>78750</v>
      </c>
      <c r="AC46" s="184"/>
      <c r="AD46" s="230">
        <f t="shared" si="4"/>
        <v>53366820</v>
      </c>
      <c r="AE46" s="268"/>
      <c r="AF46" s="188">
        <v>7956020</v>
      </c>
      <c r="AG46" s="230">
        <f t="shared" si="5"/>
        <v>7956020</v>
      </c>
      <c r="AH46" s="280">
        <v>4148480</v>
      </c>
      <c r="AI46" s="194">
        <v>134740</v>
      </c>
      <c r="AJ46" s="1">
        <v>34310</v>
      </c>
      <c r="AK46" s="1">
        <v>75000</v>
      </c>
      <c r="AL46" s="195">
        <v>322420</v>
      </c>
      <c r="AM46" s="1">
        <v>338640</v>
      </c>
      <c r="AN46" s="1">
        <v>206460</v>
      </c>
      <c r="AO46" s="1"/>
      <c r="AP46" s="1">
        <v>511120</v>
      </c>
      <c r="AQ46" s="194">
        <v>4120000</v>
      </c>
      <c r="AR46" s="1"/>
      <c r="AS46" s="1"/>
      <c r="AT46" s="230">
        <f t="shared" si="6"/>
        <v>9891170</v>
      </c>
    </row>
    <row r="47" spans="1:46">
      <c r="A47" s="502">
        <f t="shared" ref="A47" si="71">IF(TRIM(A45)="","",IF(DATE(YEAR(A45),MONTH(A45)+1,1)&lt;=IF(WEEKDAY(A45+1)=7,A45+3,A45+1),"",IF(WEEKDAY(A45+1)=7,A45+3,A45+1)))</f>
        <v>43004</v>
      </c>
      <c r="B47" s="503" t="str">
        <f t="shared" ref="B47" si="72">IF(TRIM(A47)="","","(" &amp; MID("일월화수목금토",WEEKDAY(A47),1) &amp; ")")</f>
        <v>(화)</v>
      </c>
      <c r="C47" s="232" t="str">
        <f t="shared" ref="C47" si="73">IF(TRIM(A47)="","",$C$66)</f>
        <v/>
      </c>
      <c r="D47" s="237"/>
      <c r="E47" s="218"/>
      <c r="F47" s="184"/>
      <c r="G47" s="184"/>
      <c r="H47" s="229">
        <f t="shared" si="1"/>
        <v>0</v>
      </c>
      <c r="I47" s="218">
        <v>31</v>
      </c>
      <c r="J47" s="184">
        <v>1</v>
      </c>
      <c r="K47" s="184"/>
      <c r="L47" s="184">
        <v>3</v>
      </c>
      <c r="M47" s="212">
        <v>32</v>
      </c>
      <c r="N47" s="218">
        <v>24</v>
      </c>
      <c r="O47" s="184">
        <v>18</v>
      </c>
      <c r="P47" s="184"/>
      <c r="Q47" s="184">
        <v>27</v>
      </c>
      <c r="R47" s="184"/>
      <c r="S47" s="184">
        <v>2</v>
      </c>
      <c r="T47" s="184">
        <v>9</v>
      </c>
      <c r="U47" s="184">
        <v>27</v>
      </c>
      <c r="V47" s="229">
        <f t="shared" si="0"/>
        <v>107</v>
      </c>
      <c r="W47" s="223">
        <v>1</v>
      </c>
      <c r="X47" s="184"/>
      <c r="Y47" s="184">
        <v>143</v>
      </c>
      <c r="Z47" s="184">
        <v>17</v>
      </c>
      <c r="AA47" s="184"/>
      <c r="AB47" s="184">
        <v>2</v>
      </c>
      <c r="AC47" s="184">
        <v>3</v>
      </c>
      <c r="AD47" s="229">
        <f t="shared" si="4"/>
        <v>340</v>
      </c>
      <c r="AE47" s="269"/>
      <c r="AF47" s="185">
        <v>85</v>
      </c>
      <c r="AG47" s="229">
        <f t="shared" si="5"/>
        <v>85</v>
      </c>
      <c r="AH47" s="281">
        <v>112</v>
      </c>
      <c r="AI47" s="1">
        <v>4</v>
      </c>
      <c r="AJ47" s="1">
        <v>1</v>
      </c>
      <c r="AK47" s="1">
        <v>3</v>
      </c>
      <c r="AL47" s="1">
        <v>62</v>
      </c>
      <c r="AM47" s="1">
        <v>11</v>
      </c>
      <c r="AN47" s="1"/>
      <c r="AO47" s="1"/>
      <c r="AP47" s="1">
        <v>3</v>
      </c>
      <c r="AQ47" s="1">
        <v>85</v>
      </c>
      <c r="AR47" s="1"/>
      <c r="AS47" s="1"/>
      <c r="AT47" s="229">
        <f t="shared" si="6"/>
        <v>281</v>
      </c>
    </row>
    <row r="48" spans="1:46">
      <c r="A48" s="502"/>
      <c r="B48" s="503"/>
      <c r="C48" s="232" t="str">
        <f t="shared" ref="C48" si="74">IF(TRIM(C47)="","",$C$67)</f>
        <v/>
      </c>
      <c r="D48" s="237"/>
      <c r="E48" s="224"/>
      <c r="F48" s="186"/>
      <c r="G48" s="186"/>
      <c r="H48" s="230">
        <f t="shared" si="1"/>
        <v>0</v>
      </c>
      <c r="I48" s="218">
        <v>1148240</v>
      </c>
      <c r="J48" s="184">
        <v>174110</v>
      </c>
      <c r="K48" s="184"/>
      <c r="L48" s="184">
        <v>80430</v>
      </c>
      <c r="M48" s="212">
        <v>222520</v>
      </c>
      <c r="N48" s="217">
        <v>1626240</v>
      </c>
      <c r="O48" s="187">
        <v>2479680</v>
      </c>
      <c r="P48" s="187"/>
      <c r="Q48" s="187">
        <v>948510</v>
      </c>
      <c r="R48" s="187"/>
      <c r="S48" s="187">
        <v>335280</v>
      </c>
      <c r="T48" s="187">
        <v>864970</v>
      </c>
      <c r="U48" s="187">
        <v>361800</v>
      </c>
      <c r="V48" s="263">
        <f t="shared" si="0"/>
        <v>6616480</v>
      </c>
      <c r="W48" s="223">
        <v>34810</v>
      </c>
      <c r="X48" s="184"/>
      <c r="Y48" s="184">
        <v>26473220</v>
      </c>
      <c r="Z48" s="184">
        <v>1970000</v>
      </c>
      <c r="AA48" s="184"/>
      <c r="AB48" s="184">
        <v>44290</v>
      </c>
      <c r="AC48" s="184">
        <v>95630</v>
      </c>
      <c r="AD48" s="230">
        <f t="shared" si="4"/>
        <v>36859730</v>
      </c>
      <c r="AE48" s="268"/>
      <c r="AF48" s="188">
        <v>6858070</v>
      </c>
      <c r="AG48" s="230">
        <f t="shared" si="5"/>
        <v>6858070</v>
      </c>
      <c r="AH48" s="280">
        <v>4148480</v>
      </c>
      <c r="AI48" s="1">
        <v>276240</v>
      </c>
      <c r="AJ48" s="1">
        <v>16500</v>
      </c>
      <c r="AK48" s="194">
        <v>66000</v>
      </c>
      <c r="AL48" s="194">
        <v>437290</v>
      </c>
      <c r="AM48" s="194">
        <v>564350</v>
      </c>
      <c r="AN48" s="194"/>
      <c r="AO48" s="194"/>
      <c r="AP48" s="194">
        <v>127390</v>
      </c>
      <c r="AQ48" s="194">
        <v>3400000</v>
      </c>
      <c r="AR48" s="1"/>
      <c r="AS48" s="1"/>
      <c r="AT48" s="230">
        <f t="shared" si="6"/>
        <v>9036250</v>
      </c>
    </row>
    <row r="49" spans="1:46">
      <c r="A49" s="502">
        <f t="shared" ref="A49" si="75">IF(TRIM(A47)="","",IF(DATE(YEAR(A47),MONTH(A47)+1,1)&lt;=IF(WEEKDAY(A47+1)=7,A47+3,A47+1),"",IF(WEEKDAY(A47+1)=7,A47+3,A47+1)))</f>
        <v>43005</v>
      </c>
      <c r="B49" s="503" t="str">
        <f t="shared" ref="B49" si="76">IF(TRIM(A49)="","","(" &amp; MID("일월화수목금토",WEEKDAY(A49),1) &amp; ")")</f>
        <v>(수)</v>
      </c>
      <c r="C49" s="232" t="str">
        <f t="shared" ref="C49" si="77">IF(TRIM(A49)="","",$C$66)</f>
        <v/>
      </c>
      <c r="D49" s="237"/>
      <c r="E49" s="218"/>
      <c r="F49" s="184"/>
      <c r="G49" s="184"/>
      <c r="H49" s="229">
        <f t="shared" si="1"/>
        <v>0</v>
      </c>
      <c r="I49" s="218">
        <v>30</v>
      </c>
      <c r="J49" s="184">
        <v>6</v>
      </c>
      <c r="K49" s="184"/>
      <c r="L49" s="184">
        <v>6</v>
      </c>
      <c r="M49" s="212">
        <v>36</v>
      </c>
      <c r="N49" s="218">
        <v>26</v>
      </c>
      <c r="O49" s="184">
        <v>18</v>
      </c>
      <c r="P49" s="184">
        <v>3</v>
      </c>
      <c r="Q49" s="184">
        <v>29</v>
      </c>
      <c r="R49" s="184"/>
      <c r="S49" s="184">
        <v>2</v>
      </c>
      <c r="T49" s="184">
        <v>4</v>
      </c>
      <c r="U49" s="184">
        <v>31</v>
      </c>
      <c r="V49" s="229">
        <f t="shared" si="0"/>
        <v>113</v>
      </c>
      <c r="W49" s="223">
        <v>1</v>
      </c>
      <c r="X49" s="184"/>
      <c r="Y49" s="184">
        <v>147</v>
      </c>
      <c r="Z49" s="184">
        <v>19</v>
      </c>
      <c r="AA49" s="184">
        <v>1</v>
      </c>
      <c r="AB49" s="184">
        <v>7</v>
      </c>
      <c r="AC49" s="184"/>
      <c r="AD49" s="229">
        <f t="shared" si="4"/>
        <v>366</v>
      </c>
      <c r="AE49" s="269"/>
      <c r="AF49" s="185">
        <v>68</v>
      </c>
      <c r="AG49" s="229">
        <f t="shared" si="5"/>
        <v>68</v>
      </c>
      <c r="AH49" s="281">
        <v>126</v>
      </c>
      <c r="AI49" s="1">
        <v>5</v>
      </c>
      <c r="AJ49" s="1">
        <v>5</v>
      </c>
      <c r="AK49" s="1">
        <v>8</v>
      </c>
      <c r="AL49" s="1">
        <v>76</v>
      </c>
      <c r="AM49" s="1">
        <v>29</v>
      </c>
      <c r="AN49" s="1">
        <v>1</v>
      </c>
      <c r="AO49" s="1"/>
      <c r="AP49" s="1">
        <v>9</v>
      </c>
      <c r="AQ49" s="1">
        <v>65</v>
      </c>
      <c r="AR49" s="1"/>
      <c r="AS49" s="1"/>
      <c r="AT49" s="229">
        <f t="shared" si="6"/>
        <v>324</v>
      </c>
    </row>
    <row r="50" spans="1:46">
      <c r="A50" s="502"/>
      <c r="B50" s="503"/>
      <c r="C50" s="232" t="str">
        <f t="shared" ref="C50" si="78">IF(TRIM(C49)="","",$C$67)</f>
        <v/>
      </c>
      <c r="D50" s="237"/>
      <c r="E50" s="224"/>
      <c r="F50" s="186"/>
      <c r="G50" s="186"/>
      <c r="H50" s="230">
        <f t="shared" si="1"/>
        <v>0</v>
      </c>
      <c r="I50" s="218">
        <v>1111200</v>
      </c>
      <c r="J50" s="184">
        <v>317760</v>
      </c>
      <c r="K50" s="184"/>
      <c r="L50" s="184">
        <v>126240</v>
      </c>
      <c r="M50" s="212">
        <v>258960</v>
      </c>
      <c r="N50" s="217"/>
      <c r="O50" s="187"/>
      <c r="P50" s="187">
        <v>153690</v>
      </c>
      <c r="Q50" s="187">
        <v>1018770</v>
      </c>
      <c r="R50" s="187"/>
      <c r="S50" s="187"/>
      <c r="T50" s="187">
        <v>392130</v>
      </c>
      <c r="U50" s="187">
        <v>415400</v>
      </c>
      <c r="V50" s="263">
        <f t="shared" si="0"/>
        <v>1979990</v>
      </c>
      <c r="W50" s="223">
        <v>34810</v>
      </c>
      <c r="X50" s="184"/>
      <c r="Y50" s="184">
        <v>27293000</v>
      </c>
      <c r="Z50" s="184">
        <v>2260000</v>
      </c>
      <c r="AA50" s="184">
        <v>100000</v>
      </c>
      <c r="AB50" s="184">
        <v>166050</v>
      </c>
      <c r="AC50" s="184"/>
      <c r="AD50" s="230">
        <f t="shared" si="4"/>
        <v>33648010</v>
      </c>
      <c r="AE50" s="268"/>
      <c r="AF50" s="188">
        <v>5354640</v>
      </c>
      <c r="AG50" s="230">
        <f t="shared" si="5"/>
        <v>5354640</v>
      </c>
      <c r="AH50" s="280">
        <v>4667040</v>
      </c>
      <c r="AI50" s="194">
        <v>298840</v>
      </c>
      <c r="AJ50" s="1">
        <v>52120</v>
      </c>
      <c r="AK50" s="194">
        <v>184500</v>
      </c>
      <c r="AL50" s="195">
        <v>530360</v>
      </c>
      <c r="AM50" s="1">
        <v>829170</v>
      </c>
      <c r="AN50" s="1">
        <v>28630</v>
      </c>
      <c r="AO50" s="1"/>
      <c r="AP50" s="1">
        <v>313590</v>
      </c>
      <c r="AQ50" s="57">
        <v>2600000</v>
      </c>
      <c r="AR50" s="1"/>
      <c r="AS50" s="1"/>
      <c r="AT50" s="230">
        <f t="shared" si="6"/>
        <v>9504250</v>
      </c>
    </row>
    <row r="51" spans="1:46">
      <c r="A51" s="502">
        <f t="shared" ref="A51" si="79">IF(TRIM(A49)="","",IF(DATE(YEAR(A49),MONTH(A49)+1,1)&lt;=IF(WEEKDAY(A49+1)=7,A49+3,A49+1),"",IF(WEEKDAY(A49+1)=7,A49+3,A49+1)))</f>
        <v>43006</v>
      </c>
      <c r="B51" s="503" t="str">
        <f t="shared" ref="B51" si="80">IF(TRIM(A51)="","","(" &amp; MID("일월화수목금토",WEEKDAY(A51),1) &amp; ")")</f>
        <v>(목)</v>
      </c>
      <c r="C51" s="232" t="str">
        <f t="shared" ref="C51" si="81">IF(TRIM(A51)="","",$C$66)</f>
        <v/>
      </c>
      <c r="D51" s="237"/>
      <c r="E51" s="218"/>
      <c r="F51" s="184"/>
      <c r="G51" s="184"/>
      <c r="H51" s="229">
        <f t="shared" si="1"/>
        <v>0</v>
      </c>
      <c r="I51" s="218">
        <v>25</v>
      </c>
      <c r="J51" s="184">
        <v>8</v>
      </c>
      <c r="K51" s="184"/>
      <c r="L51" s="184">
        <v>3</v>
      </c>
      <c r="M51" s="212">
        <v>29</v>
      </c>
      <c r="N51" s="218">
        <v>25</v>
      </c>
      <c r="O51" s="184">
        <v>18</v>
      </c>
      <c r="P51" s="184"/>
      <c r="Q51" s="184">
        <v>25</v>
      </c>
      <c r="R51" s="184"/>
      <c r="S51" s="184">
        <v>1</v>
      </c>
      <c r="T51" s="184">
        <v>4</v>
      </c>
      <c r="U51" s="184">
        <v>26</v>
      </c>
      <c r="V51" s="229">
        <f t="shared" si="0"/>
        <v>99</v>
      </c>
      <c r="W51" s="223">
        <v>4</v>
      </c>
      <c r="X51" s="184"/>
      <c r="Y51" s="184">
        <v>7</v>
      </c>
      <c r="Z51" s="184">
        <v>12</v>
      </c>
      <c r="AA51" s="184">
        <v>2</v>
      </c>
      <c r="AB51" s="184">
        <v>9</v>
      </c>
      <c r="AC51" s="184"/>
      <c r="AD51" s="229">
        <f t="shared" si="4"/>
        <v>198</v>
      </c>
      <c r="AE51" s="269"/>
      <c r="AF51" s="185">
        <v>135</v>
      </c>
      <c r="AG51" s="229">
        <f t="shared" si="5"/>
        <v>135</v>
      </c>
      <c r="AH51" s="281">
        <v>143</v>
      </c>
      <c r="AI51" s="1">
        <v>5</v>
      </c>
      <c r="AJ51" s="1">
        <v>18</v>
      </c>
      <c r="AK51" s="1">
        <v>5</v>
      </c>
      <c r="AL51" s="1">
        <v>68</v>
      </c>
      <c r="AM51" s="1">
        <v>110</v>
      </c>
      <c r="AN51" s="1">
        <v>7</v>
      </c>
      <c r="AO51" s="1">
        <v>1</v>
      </c>
      <c r="AP51" s="1">
        <v>3</v>
      </c>
      <c r="AQ51" s="1"/>
      <c r="AR51" s="1"/>
      <c r="AS51" s="1"/>
      <c r="AT51" s="229">
        <f t="shared" si="6"/>
        <v>360</v>
      </c>
    </row>
    <row r="52" spans="1:46">
      <c r="A52" s="502"/>
      <c r="B52" s="503"/>
      <c r="C52" s="232" t="str">
        <f t="shared" ref="C52" si="82">IF(TRIM(C51)="","",$C$67)</f>
        <v/>
      </c>
      <c r="D52" s="237"/>
      <c r="E52" s="224"/>
      <c r="F52" s="186"/>
      <c r="G52" s="186"/>
      <c r="H52" s="230">
        <f t="shared" si="1"/>
        <v>0</v>
      </c>
      <c r="I52" s="218">
        <v>926000</v>
      </c>
      <c r="J52" s="184">
        <v>518360</v>
      </c>
      <c r="K52" s="184"/>
      <c r="L52" s="184">
        <v>66930</v>
      </c>
      <c r="M52" s="212">
        <v>207940</v>
      </c>
      <c r="N52" s="217">
        <v>1694000</v>
      </c>
      <c r="O52" s="187">
        <v>2479680</v>
      </c>
      <c r="P52" s="187"/>
      <c r="Q52" s="187">
        <v>878250</v>
      </c>
      <c r="R52" s="187"/>
      <c r="S52" s="187">
        <v>167640</v>
      </c>
      <c r="T52" s="187">
        <v>322840</v>
      </c>
      <c r="U52" s="187">
        <v>348400</v>
      </c>
      <c r="V52" s="263">
        <f t="shared" si="0"/>
        <v>5890810</v>
      </c>
      <c r="W52" s="223">
        <v>139240</v>
      </c>
      <c r="X52" s="184"/>
      <c r="Y52" s="184">
        <v>549520</v>
      </c>
      <c r="Z52" s="184">
        <v>1350000</v>
      </c>
      <c r="AA52" s="184">
        <v>290000</v>
      </c>
      <c r="AB52" s="184">
        <v>209930</v>
      </c>
      <c r="AC52" s="184"/>
      <c r="AD52" s="230">
        <f t="shared" si="4"/>
        <v>10148730</v>
      </c>
      <c r="AE52" s="268"/>
      <c r="AF52" s="188">
        <v>11807950</v>
      </c>
      <c r="AG52" s="230">
        <f t="shared" si="5"/>
        <v>11807950</v>
      </c>
      <c r="AH52" s="280">
        <v>5296720</v>
      </c>
      <c r="AI52" s="194">
        <v>276240</v>
      </c>
      <c r="AJ52" s="1">
        <v>287670</v>
      </c>
      <c r="AK52" s="194">
        <v>115500</v>
      </c>
      <c r="AL52" s="194">
        <v>475450</v>
      </c>
      <c r="AM52" s="194">
        <v>7062300</v>
      </c>
      <c r="AN52" s="194">
        <v>247950</v>
      </c>
      <c r="AO52" s="194"/>
      <c r="AP52" s="1">
        <v>198010</v>
      </c>
      <c r="AQ52" s="1"/>
      <c r="AR52" s="1"/>
      <c r="AS52" s="1"/>
      <c r="AT52" s="230">
        <f t="shared" si="6"/>
        <v>13959840</v>
      </c>
    </row>
    <row r="53" spans="1:46">
      <c r="A53" s="502">
        <f t="shared" ref="A53" si="83">IF(TRIM(A51)="","",IF(DATE(YEAR(A51),MONTH(A51)+1,1)&lt;=IF(WEEKDAY(A51+1)=7,A51+3,A51+1),"",IF(WEEKDAY(A51+1)=7,A51+3,A51+1)))</f>
        <v>43007</v>
      </c>
      <c r="B53" s="503" t="str">
        <f t="shared" ref="B53" si="84">IF(TRIM(A53)="","","(" &amp; MID("일월화수목금토",WEEKDAY(A53),1) &amp; ")")</f>
        <v>(금)</v>
      </c>
      <c r="C53" s="232" t="str">
        <f t="shared" ref="C53" si="85">IF(TRIM(A53)="","",$C$66)</f>
        <v/>
      </c>
      <c r="D53" s="237"/>
      <c r="E53" s="218"/>
      <c r="F53" s="184"/>
      <c r="G53" s="184"/>
      <c r="H53" s="229">
        <f t="shared" si="1"/>
        <v>0</v>
      </c>
      <c r="I53" s="218">
        <v>27</v>
      </c>
      <c r="J53" s="184">
        <v>4</v>
      </c>
      <c r="K53" s="184"/>
      <c r="L53" s="184">
        <v>2</v>
      </c>
      <c r="M53" s="212">
        <v>31</v>
      </c>
      <c r="N53" s="218">
        <v>21</v>
      </c>
      <c r="O53" s="184">
        <v>23</v>
      </c>
      <c r="P53" s="184">
        <v>4</v>
      </c>
      <c r="Q53" s="184">
        <v>27</v>
      </c>
      <c r="R53" s="184"/>
      <c r="S53" s="184"/>
      <c r="T53" s="184">
        <v>8</v>
      </c>
      <c r="U53" s="184">
        <v>27</v>
      </c>
      <c r="V53" s="229">
        <f t="shared" si="0"/>
        <v>110</v>
      </c>
      <c r="W53" s="223">
        <v>3</v>
      </c>
      <c r="X53" s="184"/>
      <c r="Y53" s="184">
        <v>7</v>
      </c>
      <c r="Z53" s="184">
        <v>14</v>
      </c>
      <c r="AA53" s="184">
        <v>1</v>
      </c>
      <c r="AB53" s="184">
        <v>21</v>
      </c>
      <c r="AC53" s="184"/>
      <c r="AD53" s="229">
        <f t="shared" si="4"/>
        <v>220</v>
      </c>
      <c r="AE53" s="269"/>
      <c r="AF53" s="185">
        <v>87</v>
      </c>
      <c r="AG53" s="229">
        <f t="shared" si="5"/>
        <v>87</v>
      </c>
      <c r="AH53" s="281">
        <v>753</v>
      </c>
      <c r="AI53" s="1">
        <v>8</v>
      </c>
      <c r="AJ53" s="1">
        <v>3</v>
      </c>
      <c r="AK53" s="1">
        <v>2</v>
      </c>
      <c r="AL53" s="1">
        <v>149</v>
      </c>
      <c r="AM53" s="1">
        <v>10</v>
      </c>
      <c r="AN53" s="1">
        <v>3</v>
      </c>
      <c r="AO53" s="1"/>
      <c r="AP53" s="1">
        <v>4</v>
      </c>
      <c r="AQ53" s="1"/>
      <c r="AR53" s="1"/>
      <c r="AS53" s="1"/>
      <c r="AT53" s="229">
        <f t="shared" si="6"/>
        <v>932</v>
      </c>
    </row>
    <row r="54" spans="1:46">
      <c r="A54" s="502"/>
      <c r="B54" s="503"/>
      <c r="C54" s="232" t="str">
        <f t="shared" ref="C54" si="86">IF(TRIM(C53)="","",$C$67)</f>
        <v/>
      </c>
      <c r="D54" s="237"/>
      <c r="E54" s="224"/>
      <c r="F54" s="186"/>
      <c r="G54" s="186"/>
      <c r="H54" s="230">
        <f t="shared" si="1"/>
        <v>0</v>
      </c>
      <c r="I54" s="218">
        <v>963040</v>
      </c>
      <c r="J54" s="184">
        <v>114380</v>
      </c>
      <c r="K54" s="184"/>
      <c r="L54" s="184">
        <v>53380</v>
      </c>
      <c r="M54" s="212">
        <v>218660</v>
      </c>
      <c r="N54" s="217">
        <v>1422960</v>
      </c>
      <c r="O54" s="187">
        <v>3168480</v>
      </c>
      <c r="P54" s="187">
        <v>204920</v>
      </c>
      <c r="Q54" s="187">
        <v>948510</v>
      </c>
      <c r="R54" s="187"/>
      <c r="S54" s="187"/>
      <c r="T54" s="187">
        <v>784260</v>
      </c>
      <c r="U54" s="187">
        <v>36180</v>
      </c>
      <c r="V54" s="263">
        <f t="shared" si="0"/>
        <v>6565310</v>
      </c>
      <c r="W54" s="223">
        <v>89810</v>
      </c>
      <c r="X54" s="184"/>
      <c r="Y54" s="184">
        <v>553000</v>
      </c>
      <c r="Z54" s="184">
        <v>1670000</v>
      </c>
      <c r="AA54" s="184">
        <v>100000</v>
      </c>
      <c r="AB54" s="184">
        <v>569980</v>
      </c>
      <c r="AC54" s="184"/>
      <c r="AD54" s="230">
        <f t="shared" si="4"/>
        <v>10897560</v>
      </c>
      <c r="AE54" s="268"/>
      <c r="AF54" s="188">
        <v>10299390</v>
      </c>
      <c r="AG54" s="230">
        <f t="shared" si="5"/>
        <v>10299390</v>
      </c>
      <c r="AH54" s="349">
        <v>6229640</v>
      </c>
      <c r="AI54" s="194">
        <v>459260</v>
      </c>
      <c r="AJ54" s="1">
        <v>49500</v>
      </c>
      <c r="AK54" s="194">
        <v>48000</v>
      </c>
      <c r="AL54" s="194">
        <v>1046140</v>
      </c>
      <c r="AM54" s="1">
        <v>294520</v>
      </c>
      <c r="AN54" s="1">
        <v>88590</v>
      </c>
      <c r="AO54" s="1"/>
      <c r="AP54" s="1">
        <v>239650</v>
      </c>
      <c r="AQ54" s="1"/>
      <c r="AR54" s="1"/>
      <c r="AS54" s="1"/>
      <c r="AT54" s="230">
        <f t="shared" si="6"/>
        <v>8455300</v>
      </c>
    </row>
    <row r="55" spans="1:46">
      <c r="A55" s="504">
        <v>43008</v>
      </c>
      <c r="B55" s="505" t="str">
        <f t="shared" ref="B55" si="87">IF(TRIM(A55)="","","(" &amp; MID("일월화수목금토",WEEKDAY(A55),1) &amp; ")")</f>
        <v>(토)</v>
      </c>
      <c r="C55" s="232" t="str">
        <f t="shared" ref="C55" si="88">IF(TRIM(A55)="","",$C$66)</f>
        <v/>
      </c>
      <c r="D55" s="237"/>
      <c r="E55" s="218"/>
      <c r="F55" s="184"/>
      <c r="G55" s="184"/>
      <c r="H55" s="229">
        <f t="shared" si="1"/>
        <v>0</v>
      </c>
      <c r="I55" s="218"/>
      <c r="J55" s="184"/>
      <c r="K55" s="184"/>
      <c r="L55" s="184"/>
      <c r="M55" s="212"/>
      <c r="N55" s="218"/>
      <c r="O55" s="184"/>
      <c r="P55" s="184"/>
      <c r="Q55" s="184"/>
      <c r="R55" s="184"/>
      <c r="S55" s="184"/>
      <c r="T55" s="184"/>
      <c r="U55" s="184"/>
      <c r="V55" s="229">
        <f t="shared" si="0"/>
        <v>0</v>
      </c>
      <c r="W55" s="223"/>
      <c r="X55" s="184"/>
      <c r="Y55" s="184"/>
      <c r="Z55" s="184"/>
      <c r="AA55" s="184"/>
      <c r="AB55" s="184"/>
      <c r="AC55" s="184"/>
      <c r="AD55" s="229">
        <f t="shared" si="4"/>
        <v>0</v>
      </c>
      <c r="AE55" s="269"/>
      <c r="AF55" s="185"/>
      <c r="AG55" s="229">
        <f t="shared" si="5"/>
        <v>0</v>
      </c>
      <c r="AH55" s="28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229">
        <f t="shared" si="6"/>
        <v>0</v>
      </c>
    </row>
    <row r="56" spans="1:46">
      <c r="A56" s="506"/>
      <c r="B56" s="507"/>
      <c r="C56" s="232" t="str">
        <f t="shared" ref="C56" si="89">IF(TRIM(C55)="","",$C$67)</f>
        <v/>
      </c>
      <c r="D56" s="237"/>
      <c r="E56" s="224"/>
      <c r="F56" s="186"/>
      <c r="G56" s="186"/>
      <c r="H56" s="230">
        <f t="shared" si="1"/>
        <v>0</v>
      </c>
      <c r="I56" s="218"/>
      <c r="J56" s="184"/>
      <c r="K56" s="184"/>
      <c r="L56" s="184"/>
      <c r="M56" s="212"/>
      <c r="N56" s="217"/>
      <c r="O56" s="187"/>
      <c r="P56" s="187"/>
      <c r="Q56" s="187"/>
      <c r="R56" s="187"/>
      <c r="S56" s="187"/>
      <c r="T56" s="187"/>
      <c r="U56" s="187"/>
      <c r="V56" s="263">
        <f t="shared" si="0"/>
        <v>0</v>
      </c>
      <c r="W56" s="223"/>
      <c r="X56" s="184"/>
      <c r="Y56" s="184"/>
      <c r="Z56" s="184"/>
      <c r="AA56" s="184"/>
      <c r="AB56" s="184"/>
      <c r="AC56" s="184"/>
      <c r="AD56" s="230">
        <f t="shared" si="4"/>
        <v>0</v>
      </c>
      <c r="AE56" s="268"/>
      <c r="AF56" s="188"/>
      <c r="AG56" s="230">
        <f t="shared" si="5"/>
        <v>0</v>
      </c>
      <c r="AH56" s="280"/>
      <c r="AI56" s="194"/>
      <c r="AJ56" s="1"/>
      <c r="AK56" s="194"/>
      <c r="AL56" s="195"/>
      <c r="AM56" s="1"/>
      <c r="AN56" s="1"/>
      <c r="AO56" s="1"/>
      <c r="AP56" s="1"/>
      <c r="AQ56" s="1"/>
      <c r="AR56" s="1"/>
      <c r="AS56" s="1"/>
      <c r="AT56" s="230">
        <f t="shared" si="6"/>
        <v>0</v>
      </c>
    </row>
    <row r="57" spans="1:46">
      <c r="A57" s="502" t="str">
        <f t="shared" ref="A57" si="90">IF(TRIM(A55)="","",IF(DATE(YEAR(A55),MONTH(A55)+1,1)&lt;=IF(WEEKDAY(A55+1)=7,A55+3,A55+1),"",IF(WEEKDAY(A55+1)=7,A55+3,A55+1)))</f>
        <v/>
      </c>
      <c r="B57" s="503" t="str">
        <f t="shared" ref="B57" si="91">IF(TRIM(A57)="","","(" &amp; MID("일월화수목금토",WEEKDAY(A57),1) &amp; ")")</f>
        <v/>
      </c>
      <c r="C57" s="232" t="str">
        <f t="shared" ref="C57" si="92">IF(TRIM(A57)="","",$C$66)</f>
        <v/>
      </c>
      <c r="D57" s="237"/>
      <c r="E57" s="218"/>
      <c r="F57" s="184"/>
      <c r="G57" s="184"/>
      <c r="H57" s="229">
        <f t="shared" si="1"/>
        <v>0</v>
      </c>
      <c r="I57" s="218"/>
      <c r="J57" s="184"/>
      <c r="K57" s="184"/>
      <c r="L57" s="184"/>
      <c r="M57" s="212"/>
      <c r="N57" s="218"/>
      <c r="O57" s="184"/>
      <c r="P57" s="184"/>
      <c r="Q57" s="184"/>
      <c r="R57" s="184"/>
      <c r="S57" s="184"/>
      <c r="T57" s="184"/>
      <c r="U57" s="184"/>
      <c r="V57" s="229">
        <f t="shared" si="0"/>
        <v>0</v>
      </c>
      <c r="W57" s="223"/>
      <c r="X57" s="184"/>
      <c r="Y57" s="184"/>
      <c r="Z57" s="184"/>
      <c r="AA57" s="184"/>
      <c r="AB57" s="184"/>
      <c r="AC57" s="184"/>
      <c r="AD57" s="229">
        <f t="shared" si="4"/>
        <v>0</v>
      </c>
      <c r="AE57" s="269"/>
      <c r="AF57" s="185"/>
      <c r="AG57" s="229">
        <f t="shared" si="5"/>
        <v>0</v>
      </c>
      <c r="AH57" s="28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229">
        <f t="shared" si="6"/>
        <v>0</v>
      </c>
    </row>
    <row r="58" spans="1:46">
      <c r="A58" s="502"/>
      <c r="B58" s="503"/>
      <c r="C58" s="232" t="str">
        <f t="shared" ref="C58" si="93">IF(TRIM(C57)="","",$C$67)</f>
        <v/>
      </c>
      <c r="D58" s="237"/>
      <c r="E58" s="224"/>
      <c r="F58" s="186"/>
      <c r="G58" s="186"/>
      <c r="H58" s="230">
        <f t="shared" si="1"/>
        <v>0</v>
      </c>
      <c r="I58" s="218"/>
      <c r="J58" s="184"/>
      <c r="K58" s="184"/>
      <c r="L58" s="184"/>
      <c r="M58" s="212"/>
      <c r="N58" s="217"/>
      <c r="O58" s="187"/>
      <c r="P58" s="187"/>
      <c r="Q58" s="187"/>
      <c r="R58" s="187"/>
      <c r="S58" s="187"/>
      <c r="T58" s="187"/>
      <c r="U58" s="187"/>
      <c r="V58" s="263">
        <f t="shared" si="0"/>
        <v>0</v>
      </c>
      <c r="W58" s="223"/>
      <c r="X58" s="184"/>
      <c r="Y58" s="184"/>
      <c r="Z58" s="184"/>
      <c r="AA58" s="184"/>
      <c r="AB58" s="184"/>
      <c r="AC58" s="184"/>
      <c r="AD58" s="230">
        <f t="shared" si="4"/>
        <v>0</v>
      </c>
      <c r="AE58" s="268"/>
      <c r="AF58" s="188"/>
      <c r="AG58" s="230">
        <f t="shared" si="5"/>
        <v>0</v>
      </c>
      <c r="AH58" s="280"/>
      <c r="AI58" s="194"/>
      <c r="AJ58" s="1"/>
      <c r="AK58" s="194"/>
      <c r="AL58" s="195"/>
      <c r="AM58" s="1"/>
      <c r="AN58" s="1"/>
      <c r="AO58" s="1"/>
      <c r="AP58" s="1"/>
      <c r="AQ58" s="1"/>
      <c r="AR58" s="1"/>
      <c r="AS58" s="1"/>
      <c r="AT58" s="230">
        <f t="shared" si="6"/>
        <v>0</v>
      </c>
    </row>
    <row r="59" spans="1:46">
      <c r="A59" s="502" t="str">
        <f t="shared" ref="A59" si="94">IF(TRIM(A57)="","",IF(DATE(YEAR(A57),MONTH(A57)+1,1)&lt;=IF(WEEKDAY(A57+1)=7,A57+3,A57+1),"",IF(WEEKDAY(A57+1)=7,A57+3,A57+1)))</f>
        <v/>
      </c>
      <c r="B59" s="503" t="str">
        <f t="shared" ref="B59" si="95">IF(TRIM(A59)="","","(" &amp; MID("일월화수목금토",WEEKDAY(A59),1) &amp; ")")</f>
        <v/>
      </c>
      <c r="C59" s="232" t="str">
        <f t="shared" ref="C59" si="96">IF(TRIM(A59)="","",$C$66)</f>
        <v/>
      </c>
      <c r="D59" s="237"/>
      <c r="E59" s="224"/>
      <c r="F59" s="186"/>
      <c r="G59" s="186"/>
      <c r="H59" s="229">
        <f t="shared" si="1"/>
        <v>0</v>
      </c>
      <c r="I59" s="218"/>
      <c r="J59" s="184"/>
      <c r="K59" s="184"/>
      <c r="L59" s="184"/>
      <c r="M59" s="212"/>
      <c r="N59" s="218"/>
      <c r="O59" s="184"/>
      <c r="P59" s="184"/>
      <c r="Q59" s="184"/>
      <c r="R59" s="184"/>
      <c r="S59" s="184"/>
      <c r="T59" s="184"/>
      <c r="U59" s="184"/>
      <c r="V59" s="229">
        <f t="shared" si="0"/>
        <v>0</v>
      </c>
      <c r="W59" s="223"/>
      <c r="X59" s="184"/>
      <c r="Y59" s="184"/>
      <c r="Z59" s="184"/>
      <c r="AA59" s="184"/>
      <c r="AB59" s="184"/>
      <c r="AC59" s="184"/>
      <c r="AD59" s="229">
        <f t="shared" si="4"/>
        <v>0</v>
      </c>
      <c r="AE59" s="269"/>
      <c r="AF59" s="185"/>
      <c r="AG59" s="229">
        <f t="shared" si="5"/>
        <v>0</v>
      </c>
      <c r="AH59" s="281"/>
      <c r="AI59" s="1"/>
      <c r="AJ59" s="1"/>
      <c r="AK59" s="1"/>
      <c r="AL59" s="1"/>
      <c r="AM59" s="196"/>
      <c r="AN59" s="196"/>
      <c r="AO59" s="1"/>
      <c r="AP59" s="196"/>
      <c r="AQ59" s="1"/>
      <c r="AR59" s="1"/>
      <c r="AS59" s="1"/>
      <c r="AT59" s="229">
        <f t="shared" si="6"/>
        <v>0</v>
      </c>
    </row>
    <row r="60" spans="1:46">
      <c r="A60" s="502"/>
      <c r="B60" s="503"/>
      <c r="C60" s="232" t="str">
        <f t="shared" ref="C60" si="97">IF(TRIM(C59)="","",$C$67)</f>
        <v/>
      </c>
      <c r="D60" s="237"/>
      <c r="E60" s="224"/>
      <c r="F60" s="186"/>
      <c r="G60" s="186"/>
      <c r="H60" s="230">
        <f t="shared" si="1"/>
        <v>0</v>
      </c>
      <c r="I60" s="218"/>
      <c r="J60" s="184"/>
      <c r="K60" s="184"/>
      <c r="L60" s="184"/>
      <c r="M60" s="212"/>
      <c r="N60" s="217"/>
      <c r="O60" s="187"/>
      <c r="P60" s="187"/>
      <c r="Q60" s="187"/>
      <c r="R60" s="187"/>
      <c r="S60" s="187"/>
      <c r="T60" s="187"/>
      <c r="U60" s="187"/>
      <c r="V60" s="263">
        <f t="shared" si="0"/>
        <v>0</v>
      </c>
      <c r="W60" s="223"/>
      <c r="X60" s="184"/>
      <c r="Y60" s="184"/>
      <c r="Z60" s="184"/>
      <c r="AA60" s="184"/>
      <c r="AB60" s="184"/>
      <c r="AC60" s="184"/>
      <c r="AD60" s="230">
        <f t="shared" si="4"/>
        <v>0</v>
      </c>
      <c r="AE60" s="268"/>
      <c r="AF60" s="188"/>
      <c r="AG60" s="230">
        <f t="shared" si="5"/>
        <v>0</v>
      </c>
      <c r="AH60" s="280"/>
      <c r="AI60" s="194"/>
      <c r="AJ60" s="1"/>
      <c r="AK60" s="194"/>
      <c r="AL60" s="195"/>
      <c r="AM60" s="197"/>
      <c r="AN60" s="197"/>
      <c r="AO60" s="1"/>
      <c r="AP60" s="197"/>
      <c r="AQ60" s="1"/>
      <c r="AR60" s="1"/>
      <c r="AS60" s="1"/>
      <c r="AT60" s="230">
        <f t="shared" si="6"/>
        <v>0</v>
      </c>
    </row>
    <row r="61" spans="1:46">
      <c r="A61" s="502" t="str">
        <f t="shared" ref="A61" si="98">IF(TRIM(A59)="","",IF(DATE(YEAR(A59),MONTH(A59)+1,1)&lt;=IF(WEEKDAY(A59+1)=7,A59+3,A59+1),"",IF(WEEKDAY(A59+1)=7,A59+3,A59+1)))</f>
        <v/>
      </c>
      <c r="B61" s="503" t="str">
        <f t="shared" ref="B61" si="99">IF(TRIM(A61)="","","(" &amp; MID("일월화수목금토",WEEKDAY(A61),1) &amp; ")")</f>
        <v/>
      </c>
      <c r="C61" s="232" t="str">
        <f t="shared" ref="C61" si="100">IF(TRIM(A61)="","",$C$66)</f>
        <v/>
      </c>
      <c r="D61" s="237"/>
      <c r="E61" s="218"/>
      <c r="F61" s="184"/>
      <c r="G61" s="184"/>
      <c r="H61" s="229">
        <f t="shared" si="1"/>
        <v>0</v>
      </c>
      <c r="I61" s="218"/>
      <c r="J61" s="184"/>
      <c r="K61" s="184"/>
      <c r="L61" s="184"/>
      <c r="M61" s="212"/>
      <c r="N61" s="218"/>
      <c r="O61" s="184"/>
      <c r="P61" s="184"/>
      <c r="Q61" s="184"/>
      <c r="R61" s="184"/>
      <c r="S61" s="184"/>
      <c r="T61" s="184"/>
      <c r="U61" s="184"/>
      <c r="V61" s="229">
        <f t="shared" si="0"/>
        <v>0</v>
      </c>
      <c r="W61" s="223"/>
      <c r="X61" s="184"/>
      <c r="Y61" s="184"/>
      <c r="Z61" s="184"/>
      <c r="AA61" s="184"/>
      <c r="AB61" s="184"/>
      <c r="AC61" s="184"/>
      <c r="AD61" s="229">
        <f t="shared" si="4"/>
        <v>0</v>
      </c>
      <c r="AE61" s="269"/>
      <c r="AF61" s="185"/>
      <c r="AG61" s="229">
        <f t="shared" si="5"/>
        <v>0</v>
      </c>
      <c r="AH61" s="28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229">
        <f t="shared" si="6"/>
        <v>0</v>
      </c>
    </row>
    <row r="62" spans="1:46">
      <c r="A62" s="502"/>
      <c r="B62" s="503"/>
      <c r="C62" s="232" t="str">
        <f t="shared" ref="C62" si="101">IF(TRIM(C61)="","",$C$67)</f>
        <v/>
      </c>
      <c r="D62" s="237"/>
      <c r="E62" s="224"/>
      <c r="F62" s="186"/>
      <c r="G62" s="186"/>
      <c r="H62" s="230">
        <f t="shared" si="1"/>
        <v>0</v>
      </c>
      <c r="I62" s="218"/>
      <c r="J62" s="184"/>
      <c r="K62" s="184"/>
      <c r="L62" s="184"/>
      <c r="M62" s="212"/>
      <c r="N62" s="217"/>
      <c r="O62" s="187"/>
      <c r="P62" s="187"/>
      <c r="Q62" s="187"/>
      <c r="R62" s="187"/>
      <c r="S62" s="187"/>
      <c r="T62" s="187"/>
      <c r="U62" s="187"/>
      <c r="V62" s="263">
        <f t="shared" si="0"/>
        <v>0</v>
      </c>
      <c r="W62" s="223"/>
      <c r="X62" s="184"/>
      <c r="Y62" s="184"/>
      <c r="Z62" s="184"/>
      <c r="AA62" s="184"/>
      <c r="AB62" s="184"/>
      <c r="AC62" s="184"/>
      <c r="AD62" s="230">
        <f t="shared" si="4"/>
        <v>0</v>
      </c>
      <c r="AE62" s="268"/>
      <c r="AF62" s="188"/>
      <c r="AG62" s="230">
        <f t="shared" si="5"/>
        <v>0</v>
      </c>
      <c r="AH62" s="280"/>
      <c r="AI62" s="194"/>
      <c r="AJ62" s="195"/>
      <c r="AK62" s="194"/>
      <c r="AL62" s="195"/>
      <c r="AM62" s="195"/>
      <c r="AN62" s="195"/>
      <c r="AO62" s="1"/>
      <c r="AP62" s="195"/>
      <c r="AQ62" s="1"/>
      <c r="AR62" s="1"/>
      <c r="AS62" s="1"/>
      <c r="AT62" s="230">
        <f t="shared" si="6"/>
        <v>0</v>
      </c>
    </row>
    <row r="63" spans="1:46">
      <c r="A63" s="502" t="str">
        <f t="shared" ref="A63" si="102">IF(TRIM(A61)="","",IF(DATE(YEAR(A61),MONTH(A61)+1,1)&lt;=IF(WEEKDAY(A61+1)=7,A61+3,A61+1),"",IF(WEEKDAY(A61+1)=7,A61+3,A61+1)))</f>
        <v/>
      </c>
      <c r="B63" s="503" t="str">
        <f t="shared" ref="B63" si="103">IF(TRIM(A63)="","","(" &amp; MID("일월화수목금토",WEEKDAY(A63),1) &amp; ")")</f>
        <v/>
      </c>
      <c r="C63" s="232" t="str">
        <f t="shared" ref="C63" si="104">IF(TRIM(A63)="","",$C$66)</f>
        <v/>
      </c>
      <c r="D63" s="237"/>
      <c r="E63" s="224"/>
      <c r="F63" s="186"/>
      <c r="G63" s="186"/>
      <c r="H63" s="229">
        <f t="shared" si="1"/>
        <v>0</v>
      </c>
      <c r="I63" s="218"/>
      <c r="J63" s="184"/>
      <c r="K63" s="184"/>
      <c r="L63" s="184"/>
      <c r="M63" s="212"/>
      <c r="N63" s="218"/>
      <c r="O63" s="184"/>
      <c r="P63" s="184"/>
      <c r="Q63" s="184"/>
      <c r="R63" s="184"/>
      <c r="S63" s="184"/>
      <c r="T63" s="184"/>
      <c r="U63" s="184"/>
      <c r="V63" s="229">
        <f t="shared" si="0"/>
        <v>0</v>
      </c>
      <c r="W63" s="223"/>
      <c r="X63" s="184"/>
      <c r="Y63" s="184"/>
      <c r="Z63" s="184"/>
      <c r="AA63" s="184"/>
      <c r="AB63" s="184"/>
      <c r="AC63" s="184"/>
      <c r="AD63" s="229">
        <f t="shared" si="4"/>
        <v>0</v>
      </c>
      <c r="AE63" s="268"/>
      <c r="AF63" s="188"/>
      <c r="AG63" s="229">
        <f t="shared" si="5"/>
        <v>0</v>
      </c>
      <c r="AH63" s="280"/>
      <c r="AI63" s="194"/>
      <c r="AJ63" s="196"/>
      <c r="AK63" s="194"/>
      <c r="AL63" s="195"/>
      <c r="AM63" s="197"/>
      <c r="AN63" s="197"/>
      <c r="AO63" s="1"/>
      <c r="AP63" s="197"/>
      <c r="AQ63" s="1"/>
      <c r="AR63" s="1"/>
      <c r="AS63" s="1"/>
      <c r="AT63" s="229">
        <f t="shared" si="6"/>
        <v>0</v>
      </c>
    </row>
    <row r="64" spans="1:46">
      <c r="A64" s="502"/>
      <c r="B64" s="503"/>
      <c r="C64" s="232" t="str">
        <f t="shared" ref="C64" si="105">IF(TRIM(C63)="","",$C$67)</f>
        <v/>
      </c>
      <c r="D64" s="237"/>
      <c r="E64" s="224"/>
      <c r="F64" s="186"/>
      <c r="G64" s="186"/>
      <c r="H64" s="230">
        <f t="shared" si="1"/>
        <v>0</v>
      </c>
      <c r="I64" s="218"/>
      <c r="J64" s="184"/>
      <c r="K64" s="184"/>
      <c r="L64" s="184"/>
      <c r="M64" s="212"/>
      <c r="N64" s="217"/>
      <c r="O64" s="187"/>
      <c r="P64" s="187"/>
      <c r="Q64" s="187"/>
      <c r="R64" s="187"/>
      <c r="S64" s="187"/>
      <c r="T64" s="187"/>
      <c r="U64" s="187"/>
      <c r="V64" s="263">
        <f t="shared" si="0"/>
        <v>0</v>
      </c>
      <c r="W64" s="223"/>
      <c r="X64" s="184"/>
      <c r="Y64" s="184"/>
      <c r="Z64" s="184"/>
      <c r="AA64" s="184"/>
      <c r="AB64" s="184"/>
      <c r="AC64" s="184"/>
      <c r="AD64" s="230">
        <f t="shared" si="4"/>
        <v>0</v>
      </c>
      <c r="AE64" s="268"/>
      <c r="AF64" s="188"/>
      <c r="AG64" s="230">
        <f t="shared" si="5"/>
        <v>0</v>
      </c>
      <c r="AH64" s="280"/>
      <c r="AI64" s="194"/>
      <c r="AJ64" s="196"/>
      <c r="AK64" s="194"/>
      <c r="AL64" s="195"/>
      <c r="AM64" s="197"/>
      <c r="AN64" s="197"/>
      <c r="AO64" s="1"/>
      <c r="AP64" s="197"/>
      <c r="AQ64" s="1"/>
      <c r="AR64" s="1"/>
      <c r="AS64" s="1"/>
      <c r="AT64" s="230">
        <f t="shared" si="6"/>
        <v>0</v>
      </c>
    </row>
    <row r="65" spans="1:46">
      <c r="A65" s="502" t="str">
        <f t="shared" ref="A65" si="106">IF(TRIM(A63)="","",IF(DATE(YEAR(A63),MONTH(A63)+1,1)&lt;=IF(WEEKDAY(A63+1)=7,A63+3,A63+1),"",IF(WEEKDAY(A63+1)=7,A63+3,A63+1)))</f>
        <v/>
      </c>
      <c r="B65" s="503" t="str">
        <f t="shared" ref="B65" si="107">IF(TRIM(A65)="","","(" &amp; MID("일월화수목금토",WEEKDAY(A65),1) &amp; ")")</f>
        <v/>
      </c>
      <c r="C65" s="232" t="str">
        <f t="shared" ref="C65" si="108">IF(TRIM(A65)="","",$C$66)</f>
        <v/>
      </c>
      <c r="D65" s="237"/>
      <c r="E65" s="218"/>
      <c r="F65" s="184"/>
      <c r="G65" s="184"/>
      <c r="H65" s="229">
        <f t="shared" si="1"/>
        <v>0</v>
      </c>
      <c r="I65" s="218"/>
      <c r="J65" s="184"/>
      <c r="K65" s="184"/>
      <c r="L65" s="184"/>
      <c r="M65" s="212"/>
      <c r="N65" s="218"/>
      <c r="O65" s="184"/>
      <c r="P65" s="184"/>
      <c r="Q65" s="184"/>
      <c r="R65" s="184"/>
      <c r="S65" s="184"/>
      <c r="T65" s="184"/>
      <c r="U65" s="184"/>
      <c r="V65" s="229">
        <f t="shared" si="0"/>
        <v>0</v>
      </c>
      <c r="W65" s="223"/>
      <c r="X65" s="184"/>
      <c r="Y65" s="184"/>
      <c r="Z65" s="184"/>
      <c r="AA65" s="184"/>
      <c r="AB65" s="184"/>
      <c r="AC65" s="184"/>
      <c r="AD65" s="229">
        <f t="shared" si="4"/>
        <v>0</v>
      </c>
      <c r="AE65" s="269"/>
      <c r="AF65" s="185"/>
      <c r="AG65" s="229">
        <f t="shared" si="5"/>
        <v>0</v>
      </c>
      <c r="AH65" s="28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229">
        <f t="shared" si="6"/>
        <v>0</v>
      </c>
    </row>
    <row r="66" spans="1:46" ht="17.25" thickBot="1">
      <c r="A66" s="504"/>
      <c r="B66" s="505"/>
      <c r="C66" s="233" t="str">
        <f t="shared" ref="C66" si="109">IF(TRIM(C65)="","",$C$67)</f>
        <v/>
      </c>
      <c r="D66" s="238"/>
      <c r="E66" s="226"/>
      <c r="F66" s="205"/>
      <c r="G66" s="205"/>
      <c r="H66" s="230">
        <f t="shared" si="1"/>
        <v>0</v>
      </c>
      <c r="I66" s="259"/>
      <c r="J66" s="260"/>
      <c r="K66" s="260"/>
      <c r="L66" s="260"/>
      <c r="M66" s="261"/>
      <c r="N66" s="255"/>
      <c r="O66" s="256"/>
      <c r="P66" s="256"/>
      <c r="Q66" s="256"/>
      <c r="R66" s="256"/>
      <c r="S66" s="256"/>
      <c r="T66" s="256"/>
      <c r="U66" s="256"/>
      <c r="V66" s="263">
        <f t="shared" si="0"/>
        <v>0</v>
      </c>
      <c r="W66" s="262"/>
      <c r="X66" s="260"/>
      <c r="Y66" s="260"/>
      <c r="Z66" s="260"/>
      <c r="AA66" s="260"/>
      <c r="AB66" s="260"/>
      <c r="AC66" s="260"/>
      <c r="AD66" s="230">
        <f t="shared" si="4"/>
        <v>0</v>
      </c>
      <c r="AE66" s="270"/>
      <c r="AF66" s="206"/>
      <c r="AG66" s="230">
        <f t="shared" si="5"/>
        <v>0</v>
      </c>
      <c r="AH66" s="282"/>
      <c r="AI66" s="283"/>
      <c r="AJ66" s="284"/>
      <c r="AK66" s="283"/>
      <c r="AL66" s="285"/>
      <c r="AM66" s="284"/>
      <c r="AN66" s="284"/>
      <c r="AO66" s="284"/>
      <c r="AP66" s="284"/>
      <c r="AQ66" s="284"/>
      <c r="AR66" s="284"/>
      <c r="AS66" s="284"/>
      <c r="AT66" s="230">
        <f t="shared" si="6"/>
        <v>0</v>
      </c>
    </row>
    <row r="67" spans="1:46">
      <c r="A67" s="496" t="s">
        <v>95</v>
      </c>
      <c r="B67" s="497"/>
      <c r="C67" s="234" t="s">
        <v>130</v>
      </c>
      <c r="D67" s="242">
        <f>SUMIF($C$6:$C$65,$C$66,D$6:D$65)</f>
        <v>0</v>
      </c>
      <c r="E67" s="246">
        <f>SUMIF($C$6:$C$65,$C$66,E$6:E$65)</f>
        <v>0</v>
      </c>
      <c r="F67" s="244">
        <f t="shared" ref="F67:AT67" si="110">SUMIF($C$6:$C$65,$C$66,F$6:F$65)</f>
        <v>0</v>
      </c>
      <c r="G67" s="244">
        <f t="shared" si="110"/>
        <v>0</v>
      </c>
      <c r="H67" s="248">
        <f t="shared" si="110"/>
        <v>0</v>
      </c>
      <c r="I67" s="243">
        <f t="shared" si="110"/>
        <v>25669414</v>
      </c>
      <c r="J67" s="244">
        <f t="shared" si="110"/>
        <v>4566449</v>
      </c>
      <c r="K67" s="244">
        <f t="shared" si="110"/>
        <v>122057</v>
      </c>
      <c r="L67" s="244">
        <f t="shared" si="110"/>
        <v>960612</v>
      </c>
      <c r="M67" s="245">
        <f t="shared" si="110"/>
        <v>5107087</v>
      </c>
      <c r="N67" s="246">
        <f t="shared" si="110"/>
        <v>32208740</v>
      </c>
      <c r="O67" s="244">
        <f t="shared" si="110"/>
        <v>51935913</v>
      </c>
      <c r="P67" s="244">
        <f t="shared" si="110"/>
        <v>1280775</v>
      </c>
      <c r="Q67" s="244">
        <f t="shared" si="110"/>
        <v>21849862</v>
      </c>
      <c r="R67" s="244">
        <f t="shared" si="110"/>
        <v>0</v>
      </c>
      <c r="S67" s="244">
        <f t="shared" si="110"/>
        <v>2835181</v>
      </c>
      <c r="T67" s="244">
        <f t="shared" si="110"/>
        <v>12143205</v>
      </c>
      <c r="U67" s="244">
        <f t="shared" si="110"/>
        <v>7651362</v>
      </c>
      <c r="V67" s="248">
        <f t="shared" si="110"/>
        <v>129905038</v>
      </c>
      <c r="W67" s="243">
        <f t="shared" si="110"/>
        <v>3208037</v>
      </c>
      <c r="X67" s="244">
        <f t="shared" si="110"/>
        <v>1260009</v>
      </c>
      <c r="Y67" s="244">
        <f t="shared" si="110"/>
        <v>106184497</v>
      </c>
      <c r="Z67" s="244">
        <f t="shared" si="110"/>
        <v>35660311</v>
      </c>
      <c r="AA67" s="244">
        <f t="shared" si="110"/>
        <v>920010</v>
      </c>
      <c r="AB67" s="244">
        <f t="shared" si="110"/>
        <v>3448934</v>
      </c>
      <c r="AC67" s="244">
        <f t="shared" si="110"/>
        <v>720900</v>
      </c>
      <c r="AD67" s="248">
        <f t="shared" si="110"/>
        <v>317733355</v>
      </c>
      <c r="AE67" s="246">
        <f t="shared" si="110"/>
        <v>0</v>
      </c>
      <c r="AF67" s="244">
        <f t="shared" si="110"/>
        <v>105980922</v>
      </c>
      <c r="AG67" s="271">
        <f t="shared" si="110"/>
        <v>105980922</v>
      </c>
      <c r="AH67" s="264">
        <f t="shared" si="110"/>
        <v>82381994</v>
      </c>
      <c r="AI67" s="247">
        <f t="shared" si="110"/>
        <v>4854766</v>
      </c>
      <c r="AJ67" s="247">
        <f t="shared" si="110"/>
        <v>1690553</v>
      </c>
      <c r="AK67" s="247">
        <f t="shared" si="110"/>
        <v>1876468</v>
      </c>
      <c r="AL67" s="247">
        <f t="shared" si="110"/>
        <v>10996765</v>
      </c>
      <c r="AM67" s="247">
        <f t="shared" si="110"/>
        <v>34922654</v>
      </c>
      <c r="AN67" s="247">
        <f t="shared" si="110"/>
        <v>5967291</v>
      </c>
      <c r="AO67" s="247">
        <f t="shared" si="110"/>
        <v>37622</v>
      </c>
      <c r="AP67" s="247">
        <f t="shared" si="110"/>
        <v>9246303</v>
      </c>
      <c r="AQ67" s="247">
        <f t="shared" si="110"/>
        <v>10220254</v>
      </c>
      <c r="AR67" s="247">
        <f t="shared" si="110"/>
        <v>0</v>
      </c>
      <c r="AS67" s="247">
        <f t="shared" si="110"/>
        <v>0</v>
      </c>
      <c r="AT67" s="248">
        <f t="shared" si="110"/>
        <v>162194670</v>
      </c>
    </row>
    <row r="68" spans="1:46">
      <c r="A68" s="498"/>
      <c r="B68" s="499"/>
      <c r="C68" s="235" t="s">
        <v>131</v>
      </c>
      <c r="D68" s="249">
        <f>SUMIF($C$6:$C$65,$C$67,D$6:D$65)</f>
        <v>0</v>
      </c>
      <c r="E68" s="257">
        <f>SUMIF($C$6:$C$65,$C$67,E$6:E$65)</f>
        <v>0</v>
      </c>
      <c r="F68" s="240">
        <f t="shared" ref="F68:AT68" si="111">SUMIF($C$6:$C$65,$C$67,F$6:F$65)</f>
        <v>0</v>
      </c>
      <c r="G68" s="240">
        <f t="shared" si="111"/>
        <v>0</v>
      </c>
      <c r="H68" s="254">
        <f t="shared" si="111"/>
        <v>0</v>
      </c>
      <c r="I68" s="250">
        <f t="shared" si="111"/>
        <v>0</v>
      </c>
      <c r="J68" s="240">
        <f t="shared" si="111"/>
        <v>0</v>
      </c>
      <c r="K68" s="240">
        <f t="shared" si="111"/>
        <v>0</v>
      </c>
      <c r="L68" s="240">
        <f t="shared" si="111"/>
        <v>0</v>
      </c>
      <c r="M68" s="251">
        <f t="shared" si="111"/>
        <v>0</v>
      </c>
      <c r="N68" s="252">
        <f t="shared" si="111"/>
        <v>0</v>
      </c>
      <c r="O68" s="253">
        <f t="shared" si="111"/>
        <v>0</v>
      </c>
      <c r="P68" s="253">
        <f t="shared" si="111"/>
        <v>0</v>
      </c>
      <c r="Q68" s="253">
        <f t="shared" si="111"/>
        <v>0</v>
      </c>
      <c r="R68" s="253">
        <f t="shared" si="111"/>
        <v>0</v>
      </c>
      <c r="S68" s="253">
        <f t="shared" si="111"/>
        <v>0</v>
      </c>
      <c r="T68" s="253">
        <f t="shared" si="111"/>
        <v>0</v>
      </c>
      <c r="U68" s="253">
        <f t="shared" si="111"/>
        <v>0</v>
      </c>
      <c r="V68" s="254">
        <f t="shared" si="111"/>
        <v>0</v>
      </c>
      <c r="W68" s="250">
        <f t="shared" si="111"/>
        <v>0</v>
      </c>
      <c r="X68" s="240">
        <f t="shared" si="111"/>
        <v>0</v>
      </c>
      <c r="Y68" s="240">
        <f t="shared" si="111"/>
        <v>0</v>
      </c>
      <c r="Z68" s="240">
        <f t="shared" si="111"/>
        <v>0</v>
      </c>
      <c r="AA68" s="240">
        <f t="shared" si="111"/>
        <v>0</v>
      </c>
      <c r="AB68" s="240">
        <f t="shared" si="111"/>
        <v>0</v>
      </c>
      <c r="AC68" s="240">
        <f t="shared" si="111"/>
        <v>0</v>
      </c>
      <c r="AD68" s="254">
        <f t="shared" si="111"/>
        <v>0</v>
      </c>
      <c r="AE68" s="257">
        <f t="shared" si="111"/>
        <v>0</v>
      </c>
      <c r="AF68" s="240">
        <f t="shared" si="111"/>
        <v>0</v>
      </c>
      <c r="AG68" s="225">
        <f t="shared" si="111"/>
        <v>0</v>
      </c>
      <c r="AH68" s="265">
        <f t="shared" si="111"/>
        <v>0</v>
      </c>
      <c r="AI68" s="241">
        <f t="shared" si="111"/>
        <v>0</v>
      </c>
      <c r="AJ68" s="241">
        <f t="shared" si="111"/>
        <v>0</v>
      </c>
      <c r="AK68" s="241">
        <f t="shared" si="111"/>
        <v>0</v>
      </c>
      <c r="AL68" s="241">
        <f t="shared" si="111"/>
        <v>0</v>
      </c>
      <c r="AM68" s="241">
        <f t="shared" si="111"/>
        <v>0</v>
      </c>
      <c r="AN68" s="241">
        <f t="shared" si="111"/>
        <v>0</v>
      </c>
      <c r="AO68" s="241">
        <f t="shared" si="111"/>
        <v>0</v>
      </c>
      <c r="AP68" s="241">
        <f t="shared" si="111"/>
        <v>0</v>
      </c>
      <c r="AQ68" s="241">
        <f t="shared" si="111"/>
        <v>0</v>
      </c>
      <c r="AR68" s="241">
        <f t="shared" si="111"/>
        <v>0</v>
      </c>
      <c r="AS68" s="241">
        <f t="shared" si="111"/>
        <v>0</v>
      </c>
      <c r="AT68" s="254">
        <f t="shared" si="111"/>
        <v>0</v>
      </c>
    </row>
    <row r="69" spans="1:46" ht="17.25" thickBot="1">
      <c r="A69" s="500"/>
      <c r="B69" s="501"/>
      <c r="C69" s="221" t="s">
        <v>132</v>
      </c>
      <c r="D69" s="239"/>
      <c r="E69" s="227"/>
      <c r="F69" s="207"/>
      <c r="G69" s="207"/>
      <c r="H69" s="228"/>
      <c r="I69" s="214"/>
      <c r="J69" s="207"/>
      <c r="K69" s="207"/>
      <c r="L69" s="207"/>
      <c r="M69" s="213"/>
      <c r="N69" s="219"/>
      <c r="O69" s="208"/>
      <c r="P69" s="208"/>
      <c r="Q69" s="208"/>
      <c r="R69" s="208"/>
      <c r="S69" s="208"/>
      <c r="T69" s="208"/>
      <c r="U69" s="208"/>
      <c r="V69" s="220"/>
      <c r="W69" s="214"/>
      <c r="X69" s="207"/>
      <c r="Y69" s="207"/>
      <c r="Z69" s="207"/>
      <c r="AA69" s="207"/>
      <c r="AB69" s="207"/>
      <c r="AC69" s="207"/>
      <c r="AD69" s="210"/>
      <c r="AE69" s="227"/>
      <c r="AF69" s="207"/>
      <c r="AG69" s="272"/>
      <c r="AH69" s="266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10"/>
    </row>
  </sheetData>
  <mergeCells count="101">
    <mergeCell ref="AE2:AT2"/>
    <mergeCell ref="E3:H3"/>
    <mergeCell ref="I3:AD3"/>
    <mergeCell ref="AE3:AG3"/>
    <mergeCell ref="AH3:AT3"/>
    <mergeCell ref="E4:E6"/>
    <mergeCell ref="F4:F6"/>
    <mergeCell ref="G4:G6"/>
    <mergeCell ref="H4:H6"/>
    <mergeCell ref="I4:J5"/>
    <mergeCell ref="K4:L5"/>
    <mergeCell ref="M4:M6"/>
    <mergeCell ref="N4:V4"/>
    <mergeCell ref="Z4:AA5"/>
    <mergeCell ref="AB4:AB6"/>
    <mergeCell ref="AC4:AC6"/>
    <mergeCell ref="A2:C6"/>
    <mergeCell ref="D2:D6"/>
    <mergeCell ref="E2:AD2"/>
    <mergeCell ref="AS4:AS6"/>
    <mergeCell ref="AT4:AT6"/>
    <mergeCell ref="N5:P5"/>
    <mergeCell ref="R5:S5"/>
    <mergeCell ref="U5:U6"/>
    <mergeCell ref="V5:V6"/>
    <mergeCell ref="AL4:AL6"/>
    <mergeCell ref="AM4:AN5"/>
    <mergeCell ref="AO4:AO6"/>
    <mergeCell ref="AP4:AP6"/>
    <mergeCell ref="AQ4:AQ6"/>
    <mergeCell ref="AR4:AR6"/>
    <mergeCell ref="AD4:AD6"/>
    <mergeCell ref="AE4:AE6"/>
    <mergeCell ref="AF4:AF6"/>
    <mergeCell ref="AG4:AG6"/>
    <mergeCell ref="AH4:AI5"/>
    <mergeCell ref="AJ4:AK5"/>
    <mergeCell ref="W4:W6"/>
    <mergeCell ref="X4:X6"/>
    <mergeCell ref="Y4:Y6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37:A38"/>
    <mergeCell ref="B37:B38"/>
    <mergeCell ref="A39:A40"/>
    <mergeCell ref="B39:B40"/>
    <mergeCell ref="A41:A42"/>
    <mergeCell ref="B41:B42"/>
    <mergeCell ref="A31:A32"/>
    <mergeCell ref="B31:B32"/>
    <mergeCell ref="A33:A34"/>
    <mergeCell ref="B33:B34"/>
    <mergeCell ref="A35:A36"/>
    <mergeCell ref="B35:B36"/>
    <mergeCell ref="A49:A50"/>
    <mergeCell ref="B49:B50"/>
    <mergeCell ref="A51:A52"/>
    <mergeCell ref="B51:B52"/>
    <mergeCell ref="A53:A54"/>
    <mergeCell ref="B53:B54"/>
    <mergeCell ref="A43:A44"/>
    <mergeCell ref="B43:B44"/>
    <mergeCell ref="A45:A46"/>
    <mergeCell ref="B45:B46"/>
    <mergeCell ref="A47:A48"/>
    <mergeCell ref="B47:B48"/>
    <mergeCell ref="A67:B69"/>
    <mergeCell ref="A61:A62"/>
    <mergeCell ref="B61:B62"/>
    <mergeCell ref="A63:A64"/>
    <mergeCell ref="B63:B64"/>
    <mergeCell ref="A65:A66"/>
    <mergeCell ref="B65:B66"/>
    <mergeCell ref="A55:A56"/>
    <mergeCell ref="B55:B56"/>
    <mergeCell ref="A57:A58"/>
    <mergeCell ref="B57:B58"/>
    <mergeCell ref="A59:A60"/>
    <mergeCell ref="B59:B60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F1"/>
    </sheetView>
  </sheetViews>
  <sheetFormatPr defaultRowHeight="16.5"/>
  <cols>
    <col min="1" max="1" width="22.125" customWidth="1"/>
    <col min="2" max="2" width="26.5" customWidth="1"/>
    <col min="3" max="3" width="16.25" customWidth="1"/>
    <col min="4" max="4" width="14.375" customWidth="1"/>
    <col min="5" max="5" width="22.25" customWidth="1"/>
    <col min="6" max="6" width="17.5" customWidth="1"/>
  </cols>
  <sheetData>
    <row r="1" spans="1:6" ht="26.25">
      <c r="A1" s="474" t="s">
        <v>104</v>
      </c>
      <c r="B1" s="474"/>
      <c r="C1" s="474"/>
      <c r="D1" s="474"/>
      <c r="E1" s="474"/>
      <c r="F1" s="474"/>
    </row>
    <row r="2" spans="1:6" ht="24.75" customHeight="1" thickBot="1">
      <c r="A2" s="27"/>
      <c r="B2" s="29"/>
      <c r="F2" s="2" t="s">
        <v>30</v>
      </c>
    </row>
    <row r="3" spans="1:6" ht="39" customHeight="1" thickBot="1">
      <c r="A3" s="475" t="s">
        <v>31</v>
      </c>
      <c r="B3" s="476"/>
      <c r="C3" s="39" t="s">
        <v>18</v>
      </c>
      <c r="D3" s="39" t="s">
        <v>51</v>
      </c>
      <c r="E3" s="39" t="s">
        <v>32</v>
      </c>
      <c r="F3" s="40" t="s">
        <v>33</v>
      </c>
    </row>
    <row r="4" spans="1:6" ht="37.5" customHeight="1" thickTop="1">
      <c r="A4" s="480" t="s">
        <v>22</v>
      </c>
      <c r="B4" s="36" t="s">
        <v>53</v>
      </c>
      <c r="C4" s="482"/>
      <c r="D4" s="37"/>
      <c r="E4" s="37"/>
      <c r="F4" s="38"/>
    </row>
    <row r="5" spans="1:6" ht="37.5" customHeight="1">
      <c r="A5" s="480"/>
      <c r="B5" s="30" t="s">
        <v>54</v>
      </c>
      <c r="C5" s="482"/>
      <c r="D5" s="1"/>
      <c r="E5" s="1"/>
      <c r="F5" s="33"/>
    </row>
    <row r="6" spans="1:6" ht="37.5" customHeight="1">
      <c r="A6" s="481"/>
      <c r="B6" s="30" t="s">
        <v>27</v>
      </c>
      <c r="C6" s="483"/>
      <c r="D6" s="1"/>
      <c r="E6" s="1"/>
      <c r="F6" s="33"/>
    </row>
    <row r="7" spans="1:6" ht="37.5" customHeight="1">
      <c r="A7" s="477" t="s">
        <v>21</v>
      </c>
      <c r="B7" s="31" t="s">
        <v>56</v>
      </c>
      <c r="C7" s="484"/>
      <c r="D7" s="1"/>
      <c r="E7" s="1"/>
      <c r="F7" s="33"/>
    </row>
    <row r="8" spans="1:6" ht="37.5" customHeight="1">
      <c r="A8" s="477"/>
      <c r="B8" s="32" t="s">
        <v>34</v>
      </c>
      <c r="C8" s="482"/>
      <c r="D8" s="1"/>
      <c r="E8" s="1"/>
      <c r="F8" s="33"/>
    </row>
    <row r="9" spans="1:6" ht="37.5" customHeight="1">
      <c r="A9" s="477"/>
      <c r="B9" s="32" t="s">
        <v>23</v>
      </c>
      <c r="C9" s="482"/>
      <c r="D9" s="1"/>
      <c r="E9" s="1"/>
      <c r="F9" s="33"/>
    </row>
    <row r="10" spans="1:6" ht="37.5" customHeight="1">
      <c r="A10" s="477"/>
      <c r="B10" s="32" t="s">
        <v>24</v>
      </c>
      <c r="C10" s="482"/>
      <c r="D10" s="1"/>
      <c r="E10" s="1"/>
      <c r="F10" s="33"/>
    </row>
    <row r="11" spans="1:6" ht="37.5" customHeight="1">
      <c r="A11" s="477"/>
      <c r="B11" s="32" t="s">
        <v>27</v>
      </c>
      <c r="C11" s="483"/>
      <c r="D11" s="1"/>
      <c r="E11" s="1"/>
      <c r="F11" s="33"/>
    </row>
    <row r="12" spans="1:6" ht="39" customHeight="1" thickBot="1">
      <c r="A12" s="478" t="s">
        <v>29</v>
      </c>
      <c r="B12" s="479"/>
      <c r="C12" s="34"/>
      <c r="D12" s="34"/>
      <c r="E12" s="34"/>
      <c r="F12" s="35"/>
    </row>
    <row r="13" spans="1:6">
      <c r="A13" s="472" t="s">
        <v>55</v>
      </c>
      <c r="B13" s="472"/>
      <c r="C13" s="472"/>
      <c r="D13" s="472"/>
      <c r="E13" s="472"/>
      <c r="F13" s="472"/>
    </row>
    <row r="14" spans="1:6">
      <c r="A14" s="473" t="s">
        <v>57</v>
      </c>
      <c r="B14" s="473"/>
      <c r="C14" s="473"/>
      <c r="D14" s="473"/>
      <c r="E14" s="473"/>
      <c r="F14" s="473"/>
    </row>
  </sheetData>
  <mergeCells count="9">
    <mergeCell ref="A12:B12"/>
    <mergeCell ref="A13:F13"/>
    <mergeCell ref="A14:F14"/>
    <mergeCell ref="A1:F1"/>
    <mergeCell ref="A3:B3"/>
    <mergeCell ref="A4:A6"/>
    <mergeCell ref="C4:C6"/>
    <mergeCell ref="A7:A11"/>
    <mergeCell ref="C7:C1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4"/>
  <sheetViews>
    <sheetView zoomScaleNormal="100" workbookViewId="0">
      <pane xSplit="7" ySplit="18" topLeftCell="AA26" activePane="bottomRight" state="frozen"/>
      <selection pane="topRight" activeCell="H1" sqref="H1"/>
      <selection pane="bottomLeft" activeCell="A17" sqref="A17"/>
      <selection pane="bottomRight" activeCell="D24" sqref="D24"/>
    </sheetView>
  </sheetViews>
  <sheetFormatPr defaultRowHeight="16.5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40" width="10.875" bestFit="1" customWidth="1"/>
    <col min="42" max="42" width="9.625" bestFit="1" customWidth="1"/>
    <col min="43" max="43" width="10.875" bestFit="1" customWidth="1"/>
    <col min="46" max="46" width="11" bestFit="1" customWidth="1"/>
  </cols>
  <sheetData>
    <row r="1" spans="1:46" ht="19.5" thickBot="1">
      <c r="A1" s="510" t="s">
        <v>59</v>
      </c>
      <c r="B1" s="511"/>
      <c r="C1" s="512"/>
      <c r="D1" s="519" t="s">
        <v>60</v>
      </c>
      <c r="E1" s="522" t="s">
        <v>61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4"/>
      <c r="AE1" s="549" t="s">
        <v>62</v>
      </c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1"/>
    </row>
    <row r="2" spans="1:46" ht="16.5" customHeight="1" thickBot="1">
      <c r="A2" s="513"/>
      <c r="B2" s="514"/>
      <c r="C2" s="515"/>
      <c r="D2" s="520"/>
      <c r="E2" s="552" t="s">
        <v>63</v>
      </c>
      <c r="F2" s="553"/>
      <c r="G2" s="553"/>
      <c r="H2" s="554"/>
      <c r="I2" s="552" t="s">
        <v>64</v>
      </c>
      <c r="J2" s="553"/>
      <c r="K2" s="553"/>
      <c r="L2" s="553"/>
      <c r="M2" s="553"/>
      <c r="N2" s="555"/>
      <c r="O2" s="555"/>
      <c r="P2" s="555"/>
      <c r="Q2" s="555"/>
      <c r="R2" s="555"/>
      <c r="S2" s="555"/>
      <c r="T2" s="555"/>
      <c r="U2" s="555"/>
      <c r="V2" s="555"/>
      <c r="W2" s="553"/>
      <c r="X2" s="553"/>
      <c r="Y2" s="553"/>
      <c r="Z2" s="553"/>
      <c r="AA2" s="553"/>
      <c r="AB2" s="553"/>
      <c r="AC2" s="553"/>
      <c r="AD2" s="554"/>
      <c r="AE2" s="556" t="s">
        <v>63</v>
      </c>
      <c r="AF2" s="557"/>
      <c r="AG2" s="558"/>
      <c r="AH2" s="559" t="s">
        <v>65</v>
      </c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46" ht="16.5" customHeight="1">
      <c r="A3" s="513"/>
      <c r="B3" s="514"/>
      <c r="C3" s="515"/>
      <c r="D3" s="520"/>
      <c r="E3" s="562" t="s">
        <v>0</v>
      </c>
      <c r="F3" s="530" t="s">
        <v>1</v>
      </c>
      <c r="G3" s="564" t="s">
        <v>2</v>
      </c>
      <c r="H3" s="566" t="s">
        <v>66</v>
      </c>
      <c r="I3" s="568" t="s">
        <v>3</v>
      </c>
      <c r="J3" s="535"/>
      <c r="K3" s="570" t="s">
        <v>4</v>
      </c>
      <c r="L3" s="535"/>
      <c r="M3" s="571" t="s">
        <v>67</v>
      </c>
      <c r="N3" s="552" t="s">
        <v>68</v>
      </c>
      <c r="O3" s="553"/>
      <c r="P3" s="553"/>
      <c r="Q3" s="553"/>
      <c r="R3" s="553"/>
      <c r="S3" s="553"/>
      <c r="T3" s="553"/>
      <c r="U3" s="553"/>
      <c r="V3" s="554"/>
      <c r="W3" s="545" t="s">
        <v>9</v>
      </c>
      <c r="X3" s="547" t="s">
        <v>10</v>
      </c>
      <c r="Y3" s="547" t="s">
        <v>69</v>
      </c>
      <c r="Z3" s="530" t="s">
        <v>70</v>
      </c>
      <c r="AA3" s="535"/>
      <c r="AB3" s="530" t="s">
        <v>1</v>
      </c>
      <c r="AC3" s="564" t="s">
        <v>2</v>
      </c>
      <c r="AD3" s="532" t="s">
        <v>71</v>
      </c>
      <c r="AE3" s="539" t="s">
        <v>72</v>
      </c>
      <c r="AF3" s="534" t="s">
        <v>73</v>
      </c>
      <c r="AG3" s="542" t="s">
        <v>66</v>
      </c>
      <c r="AH3" s="544" t="s">
        <v>74</v>
      </c>
      <c r="AI3" s="534"/>
      <c r="AJ3" s="534" t="s">
        <v>75</v>
      </c>
      <c r="AK3" s="534"/>
      <c r="AL3" s="534" t="s">
        <v>67</v>
      </c>
      <c r="AM3" s="534" t="s">
        <v>76</v>
      </c>
      <c r="AN3" s="534"/>
      <c r="AO3" s="525" t="s">
        <v>77</v>
      </c>
      <c r="AP3" s="537" t="s">
        <v>78</v>
      </c>
      <c r="AQ3" s="525" t="s">
        <v>79</v>
      </c>
      <c r="AR3" s="525" t="s">
        <v>80</v>
      </c>
      <c r="AS3" s="525" t="s">
        <v>81</v>
      </c>
      <c r="AT3" s="527" t="s">
        <v>71</v>
      </c>
    </row>
    <row r="4" spans="1:46" ht="16.5" customHeight="1">
      <c r="A4" s="513"/>
      <c r="B4" s="514"/>
      <c r="C4" s="515"/>
      <c r="D4" s="520"/>
      <c r="E4" s="562"/>
      <c r="F4" s="530"/>
      <c r="G4" s="564"/>
      <c r="H4" s="566"/>
      <c r="I4" s="569"/>
      <c r="J4" s="535"/>
      <c r="K4" s="535"/>
      <c r="L4" s="535"/>
      <c r="M4" s="571"/>
      <c r="N4" s="529" t="s">
        <v>82</v>
      </c>
      <c r="O4" s="530"/>
      <c r="P4" s="530"/>
      <c r="Q4" s="338" t="s">
        <v>5</v>
      </c>
      <c r="R4" s="530" t="s">
        <v>6</v>
      </c>
      <c r="S4" s="530"/>
      <c r="T4" s="338" t="s">
        <v>7</v>
      </c>
      <c r="U4" s="530" t="s">
        <v>8</v>
      </c>
      <c r="V4" s="532" t="s">
        <v>83</v>
      </c>
      <c r="W4" s="545"/>
      <c r="X4" s="547"/>
      <c r="Y4" s="547"/>
      <c r="Z4" s="535"/>
      <c r="AA4" s="535"/>
      <c r="AB4" s="530"/>
      <c r="AC4" s="564"/>
      <c r="AD4" s="532"/>
      <c r="AE4" s="539"/>
      <c r="AF4" s="534"/>
      <c r="AG4" s="542"/>
      <c r="AH4" s="544"/>
      <c r="AI4" s="534"/>
      <c r="AJ4" s="534"/>
      <c r="AK4" s="534"/>
      <c r="AL4" s="535"/>
      <c r="AM4" s="534"/>
      <c r="AN4" s="534"/>
      <c r="AO4" s="525"/>
      <c r="AP4" s="537"/>
      <c r="AQ4" s="525"/>
      <c r="AR4" s="525"/>
      <c r="AS4" s="525"/>
      <c r="AT4" s="527"/>
    </row>
    <row r="5" spans="1:46" ht="17.25" customHeight="1" thickBot="1">
      <c r="A5" s="516"/>
      <c r="B5" s="517"/>
      <c r="C5" s="518"/>
      <c r="D5" s="521"/>
      <c r="E5" s="563"/>
      <c r="F5" s="531"/>
      <c r="G5" s="565"/>
      <c r="H5" s="567"/>
      <c r="I5" s="258" t="s">
        <v>11</v>
      </c>
      <c r="J5" s="201" t="s">
        <v>84</v>
      </c>
      <c r="K5" s="201" t="s">
        <v>11</v>
      </c>
      <c r="L5" s="201" t="s">
        <v>84</v>
      </c>
      <c r="M5" s="572"/>
      <c r="N5" s="215" t="s">
        <v>11</v>
      </c>
      <c r="O5" s="342" t="s">
        <v>12</v>
      </c>
      <c r="P5" s="202" t="s">
        <v>13</v>
      </c>
      <c r="Q5" s="203" t="s">
        <v>14</v>
      </c>
      <c r="R5" s="204" t="s">
        <v>15</v>
      </c>
      <c r="S5" s="342" t="s">
        <v>16</v>
      </c>
      <c r="T5" s="339" t="s">
        <v>17</v>
      </c>
      <c r="U5" s="531"/>
      <c r="V5" s="533"/>
      <c r="W5" s="546"/>
      <c r="X5" s="548"/>
      <c r="Y5" s="548"/>
      <c r="Z5" s="341" t="s">
        <v>85</v>
      </c>
      <c r="AA5" s="339" t="s">
        <v>86</v>
      </c>
      <c r="AB5" s="531"/>
      <c r="AC5" s="565"/>
      <c r="AD5" s="533"/>
      <c r="AE5" s="540"/>
      <c r="AF5" s="541"/>
      <c r="AG5" s="543"/>
      <c r="AH5" s="273" t="s">
        <v>11</v>
      </c>
      <c r="AI5" s="340" t="s">
        <v>84</v>
      </c>
      <c r="AJ5" s="340" t="s">
        <v>11</v>
      </c>
      <c r="AK5" s="340" t="s">
        <v>84</v>
      </c>
      <c r="AL5" s="536"/>
      <c r="AM5" s="340" t="s">
        <v>74</v>
      </c>
      <c r="AN5" s="340" t="s">
        <v>75</v>
      </c>
      <c r="AO5" s="526"/>
      <c r="AP5" s="538"/>
      <c r="AQ5" s="526"/>
      <c r="AR5" s="526"/>
      <c r="AS5" s="526"/>
      <c r="AT5" s="528"/>
    </row>
    <row r="6" spans="1:46">
      <c r="A6" s="508">
        <v>43010</v>
      </c>
      <c r="B6" s="507" t="str">
        <f>IF(TRIM(A6)="","","(" &amp; MID("일월화수목금토",WEEKDAY(A6),1) &amp; ")")</f>
        <v>(월)</v>
      </c>
      <c r="C6" s="231" t="str">
        <f>IF(TRIM(A6)="","",$C$72)</f>
        <v>인원</v>
      </c>
      <c r="D6" s="236"/>
      <c r="E6" s="216"/>
      <c r="F6" s="198"/>
      <c r="G6" s="198"/>
      <c r="H6" s="229">
        <f>SUM(E6:G6)</f>
        <v>0</v>
      </c>
      <c r="I6" s="216">
        <v>17</v>
      </c>
      <c r="J6" s="198">
        <v>5</v>
      </c>
      <c r="K6" s="198"/>
      <c r="L6" s="198"/>
      <c r="M6" s="211">
        <v>21</v>
      </c>
      <c r="N6" s="216">
        <v>11</v>
      </c>
      <c r="O6" s="198">
        <v>11</v>
      </c>
      <c r="P6" s="198">
        <v>4</v>
      </c>
      <c r="Q6" s="198">
        <v>19</v>
      </c>
      <c r="R6" s="198"/>
      <c r="S6" s="198">
        <v>2</v>
      </c>
      <c r="T6" s="198">
        <v>1</v>
      </c>
      <c r="U6" s="286">
        <v>15</v>
      </c>
      <c r="V6" s="229">
        <f t="shared" ref="V6:V71" si="0">SUM(N6:U6)</f>
        <v>63</v>
      </c>
      <c r="W6" s="222">
        <v>3</v>
      </c>
      <c r="X6" s="198"/>
      <c r="Y6" s="198">
        <v>11</v>
      </c>
      <c r="Z6" s="198">
        <v>12</v>
      </c>
      <c r="AA6" s="198">
        <v>3</v>
      </c>
      <c r="AB6" s="198">
        <v>13</v>
      </c>
      <c r="AC6" s="198"/>
      <c r="AD6" s="229">
        <f>SUM(I6:M6)+SUM(V6:AC6)</f>
        <v>148</v>
      </c>
      <c r="AE6" s="267"/>
      <c r="AF6" s="199"/>
      <c r="AG6" s="229">
        <f>SUM(AE6:AF6)</f>
        <v>0</v>
      </c>
      <c r="AH6" s="274">
        <v>31</v>
      </c>
      <c r="AI6" s="200">
        <v>5</v>
      </c>
      <c r="AJ6" s="200"/>
      <c r="AK6" s="200"/>
      <c r="AL6" s="200">
        <v>30</v>
      </c>
      <c r="AM6" s="200">
        <v>8</v>
      </c>
      <c r="AN6" s="200">
        <v>4</v>
      </c>
      <c r="AO6" s="200">
        <v>1</v>
      </c>
      <c r="AP6" s="200">
        <v>4</v>
      </c>
      <c r="AQ6" s="200"/>
      <c r="AR6" s="200"/>
      <c r="AS6" s="200"/>
      <c r="AT6" s="229">
        <f>SUM(AH6:AS6)</f>
        <v>83</v>
      </c>
    </row>
    <row r="7" spans="1:46">
      <c r="A7" s="509"/>
      <c r="B7" s="503"/>
      <c r="C7" s="232" t="str">
        <f>IF(TRIM(C6)="","",$C$73)</f>
        <v>매출</v>
      </c>
      <c r="D7" s="237"/>
      <c r="E7" s="224"/>
      <c r="F7" s="186"/>
      <c r="G7" s="186"/>
      <c r="H7" s="230">
        <f t="shared" ref="H7:H71" si="1">SUM(E7:G7)</f>
        <v>0</v>
      </c>
      <c r="I7" s="218">
        <v>629680</v>
      </c>
      <c r="J7" s="184">
        <v>313830</v>
      </c>
      <c r="K7" s="184"/>
      <c r="L7" s="184"/>
      <c r="M7" s="212">
        <v>153060</v>
      </c>
      <c r="N7" s="217">
        <v>745360</v>
      </c>
      <c r="O7" s="187">
        <v>1515360</v>
      </c>
      <c r="P7" s="187">
        <v>204920</v>
      </c>
      <c r="Q7" s="187">
        <v>667470</v>
      </c>
      <c r="R7" s="187"/>
      <c r="S7" s="187">
        <v>265280</v>
      </c>
      <c r="T7" s="187">
        <v>80710</v>
      </c>
      <c r="U7" s="288">
        <v>201000</v>
      </c>
      <c r="V7" s="263">
        <f t="shared" si="0"/>
        <v>3680100</v>
      </c>
      <c r="W7" s="223">
        <v>89810</v>
      </c>
      <c r="X7" s="184"/>
      <c r="Y7" s="184">
        <v>902000</v>
      </c>
      <c r="Z7" s="184">
        <v>1290000</v>
      </c>
      <c r="AA7" s="184">
        <v>300000</v>
      </c>
      <c r="AB7" s="184">
        <v>306110</v>
      </c>
      <c r="AC7" s="184"/>
      <c r="AD7" s="230">
        <f>SUM(I7:M7)+SUM(V7:AC7)</f>
        <v>7664590</v>
      </c>
      <c r="AE7" s="268"/>
      <c r="AF7" s="188"/>
      <c r="AG7" s="230">
        <f>SUM(AE7:AF7)</f>
        <v>0</v>
      </c>
      <c r="AH7" s="275">
        <v>703760</v>
      </c>
      <c r="AI7" s="189">
        <v>298630</v>
      </c>
      <c r="AJ7" s="189"/>
      <c r="AK7" s="189"/>
      <c r="AL7" s="189">
        <v>211800</v>
      </c>
      <c r="AM7" s="189">
        <v>343840</v>
      </c>
      <c r="AN7" s="189">
        <v>98680</v>
      </c>
      <c r="AO7" s="190"/>
      <c r="AP7" s="190">
        <v>204950</v>
      </c>
      <c r="AQ7" s="190"/>
      <c r="AR7" s="190"/>
      <c r="AS7" s="190"/>
      <c r="AT7" s="230">
        <f>SUM(AH7:AS7)</f>
        <v>1861660</v>
      </c>
    </row>
    <row r="8" spans="1:46">
      <c r="A8" s="502">
        <v>43018</v>
      </c>
      <c r="B8" s="503" t="str">
        <f t="shared" ref="B8" si="2">IF(TRIM(A8)="","","(" &amp; MID("일월화수목금토",WEEKDAY(A8),1) &amp; ")")</f>
        <v>(화)</v>
      </c>
      <c r="C8" s="232" t="str">
        <f t="shared" ref="C8" si="3">IF(TRIM(A8)="","",$C$72)</f>
        <v>인원</v>
      </c>
      <c r="D8" s="237"/>
      <c r="E8" s="218"/>
      <c r="F8" s="184"/>
      <c r="G8" s="184"/>
      <c r="H8" s="229">
        <f t="shared" si="1"/>
        <v>0</v>
      </c>
      <c r="I8" s="218">
        <v>46</v>
      </c>
      <c r="J8" s="184">
        <v>2</v>
      </c>
      <c r="K8" s="184"/>
      <c r="L8" s="184"/>
      <c r="M8" s="212">
        <v>44</v>
      </c>
      <c r="N8" s="218">
        <v>23</v>
      </c>
      <c r="O8" s="184">
        <v>17</v>
      </c>
      <c r="P8" s="184"/>
      <c r="Q8" s="184">
        <v>24</v>
      </c>
      <c r="R8" s="184"/>
      <c r="S8" s="184">
        <v>3</v>
      </c>
      <c r="T8" s="184">
        <v>10</v>
      </c>
      <c r="U8" s="287">
        <v>21</v>
      </c>
      <c r="V8" s="229">
        <f t="shared" si="0"/>
        <v>98</v>
      </c>
      <c r="W8" s="223">
        <v>2</v>
      </c>
      <c r="X8" s="184"/>
      <c r="Y8" s="184">
        <v>8</v>
      </c>
      <c r="Z8" s="184">
        <v>13</v>
      </c>
      <c r="AA8" s="184"/>
      <c r="AB8" s="184">
        <v>0</v>
      </c>
      <c r="AC8" s="184">
        <v>4</v>
      </c>
      <c r="AD8" s="229">
        <f t="shared" ref="AD8:AD71" si="4">SUM(I8:M8)+SUM(V8:AC8)</f>
        <v>217</v>
      </c>
      <c r="AE8" s="269"/>
      <c r="AF8" s="185">
        <v>53</v>
      </c>
      <c r="AG8" s="229">
        <f t="shared" ref="AG8:AG71" si="5">SUM(AE8:AF8)</f>
        <v>53</v>
      </c>
      <c r="AH8" s="276">
        <v>77</v>
      </c>
      <c r="AI8" s="191">
        <v>2</v>
      </c>
      <c r="AJ8" s="191">
        <v>8</v>
      </c>
      <c r="AK8" s="191">
        <v>3</v>
      </c>
      <c r="AL8" s="191">
        <v>70</v>
      </c>
      <c r="AM8" s="191">
        <v>42</v>
      </c>
      <c r="AN8" s="191">
        <v>9</v>
      </c>
      <c r="AO8" s="191">
        <v>11</v>
      </c>
      <c r="AP8" s="191">
        <v>16</v>
      </c>
      <c r="AQ8" s="191"/>
      <c r="AR8" s="191"/>
      <c r="AS8" s="191"/>
      <c r="AT8" s="229">
        <f t="shared" ref="AT8:AT71" si="6">SUM(AH8:AS8)</f>
        <v>238</v>
      </c>
    </row>
    <row r="9" spans="1:46">
      <c r="A9" s="502"/>
      <c r="B9" s="503"/>
      <c r="C9" s="232" t="str">
        <f t="shared" ref="C9" si="7">IF(TRIM(C8)="","",$C$73)</f>
        <v>매출</v>
      </c>
      <c r="D9" s="237"/>
      <c r="E9" s="224"/>
      <c r="F9" s="186"/>
      <c r="G9" s="186"/>
      <c r="H9" s="230">
        <f t="shared" si="1"/>
        <v>0</v>
      </c>
      <c r="I9" s="218">
        <v>1703840</v>
      </c>
      <c r="J9" s="184">
        <v>49500</v>
      </c>
      <c r="K9" s="184"/>
      <c r="L9" s="184"/>
      <c r="M9" s="212">
        <v>301840</v>
      </c>
      <c r="N9" s="217">
        <v>1558480</v>
      </c>
      <c r="O9" s="187">
        <v>2341920</v>
      </c>
      <c r="P9" s="187"/>
      <c r="Q9" s="187">
        <v>843120</v>
      </c>
      <c r="R9" s="187"/>
      <c r="S9" s="187">
        <v>502920</v>
      </c>
      <c r="T9" s="187">
        <v>876390</v>
      </c>
      <c r="U9" s="288">
        <v>281400</v>
      </c>
      <c r="V9" s="263">
        <f t="shared" si="0"/>
        <v>6404230</v>
      </c>
      <c r="W9" s="223">
        <v>55000</v>
      </c>
      <c r="X9" s="184"/>
      <c r="Y9" s="184">
        <v>1590000</v>
      </c>
      <c r="Z9" s="184">
        <v>1600000</v>
      </c>
      <c r="AA9" s="184"/>
      <c r="AB9" s="184">
        <v>0</v>
      </c>
      <c r="AC9" s="184">
        <v>129680</v>
      </c>
      <c r="AD9" s="230">
        <f t="shared" si="4"/>
        <v>11834090</v>
      </c>
      <c r="AE9" s="268"/>
      <c r="AF9" s="188">
        <v>3497680</v>
      </c>
      <c r="AG9" s="230">
        <f t="shared" si="5"/>
        <v>3497680</v>
      </c>
      <c r="AH9" s="276">
        <v>2852080</v>
      </c>
      <c r="AI9" s="191">
        <v>119460</v>
      </c>
      <c r="AJ9" s="191">
        <v>134620</v>
      </c>
      <c r="AK9" s="191">
        <v>66930</v>
      </c>
      <c r="AL9" s="191">
        <v>480200</v>
      </c>
      <c r="AM9" s="191">
        <v>1733130</v>
      </c>
      <c r="AN9" s="191">
        <v>269930</v>
      </c>
      <c r="AO9" s="191"/>
      <c r="AP9" s="191">
        <v>1415900</v>
      </c>
      <c r="AQ9" s="191"/>
      <c r="AR9" s="191"/>
      <c r="AS9" s="191"/>
      <c r="AT9" s="230">
        <f t="shared" si="6"/>
        <v>7072250</v>
      </c>
    </row>
    <row r="10" spans="1:46">
      <c r="A10" s="502">
        <f t="shared" ref="A10" si="8">IF(TRIM(A8)="","",IF(DATE(YEAR(A8),MONTH(A8)+1,1)&lt;=IF(WEEKDAY(A8+1)=7,A8+3,A8+1),"",IF(WEEKDAY(A8+1)=7,A8+3,A8+1)))</f>
        <v>43019</v>
      </c>
      <c r="B10" s="503" t="str">
        <f t="shared" ref="B10" si="9">IF(TRIM(A10)="","","(" &amp; MID("일월화수목금토",WEEKDAY(A10),1) &amp; ")")</f>
        <v>(수)</v>
      </c>
      <c r="C10" s="232" t="str">
        <f t="shared" ref="C10" si="10">IF(TRIM(A10)="","",$C$72)</f>
        <v>인원</v>
      </c>
      <c r="D10" s="237"/>
      <c r="E10" s="218"/>
      <c r="F10" s="184"/>
      <c r="G10" s="184"/>
      <c r="H10" s="229">
        <f t="shared" si="1"/>
        <v>0</v>
      </c>
      <c r="I10" s="218">
        <v>35</v>
      </c>
      <c r="J10" s="184">
        <v>3</v>
      </c>
      <c r="K10" s="184"/>
      <c r="L10" s="184">
        <v>4</v>
      </c>
      <c r="M10" s="212">
        <v>38</v>
      </c>
      <c r="N10" s="218">
        <v>22</v>
      </c>
      <c r="O10" s="184">
        <v>22</v>
      </c>
      <c r="P10" s="184">
        <v>2</v>
      </c>
      <c r="Q10" s="184">
        <v>25</v>
      </c>
      <c r="R10" s="184"/>
      <c r="S10" s="184">
        <v>1</v>
      </c>
      <c r="T10" s="184">
        <v>5</v>
      </c>
      <c r="U10" s="287">
        <v>27</v>
      </c>
      <c r="V10" s="229">
        <f t="shared" si="0"/>
        <v>104</v>
      </c>
      <c r="W10" s="223">
        <v>1</v>
      </c>
      <c r="X10" s="184"/>
      <c r="Y10" s="184">
        <v>6</v>
      </c>
      <c r="Z10" s="184">
        <v>17</v>
      </c>
      <c r="AA10" s="184">
        <v>1</v>
      </c>
      <c r="AB10" s="184">
        <v>6</v>
      </c>
      <c r="AC10" s="184"/>
      <c r="AD10" s="229">
        <f t="shared" si="4"/>
        <v>215</v>
      </c>
      <c r="AE10" s="269"/>
      <c r="AF10" s="185">
        <v>69</v>
      </c>
      <c r="AG10" s="229">
        <f t="shared" si="5"/>
        <v>69</v>
      </c>
      <c r="AH10" s="277">
        <v>103</v>
      </c>
      <c r="AI10" s="192"/>
      <c r="AJ10" s="192">
        <v>6</v>
      </c>
      <c r="AK10" s="192">
        <v>5</v>
      </c>
      <c r="AL10" s="192">
        <v>101</v>
      </c>
      <c r="AM10" s="192">
        <v>28</v>
      </c>
      <c r="AN10" s="192">
        <v>13</v>
      </c>
      <c r="AO10" s="192"/>
      <c r="AP10" s="192">
        <v>10</v>
      </c>
      <c r="AQ10" s="192"/>
      <c r="AR10" s="192"/>
      <c r="AS10" s="192"/>
      <c r="AT10" s="229">
        <f t="shared" si="6"/>
        <v>266</v>
      </c>
    </row>
    <row r="11" spans="1:46">
      <c r="A11" s="502"/>
      <c r="B11" s="503"/>
      <c r="C11" s="232" t="str">
        <f t="shared" ref="C11" si="11">IF(TRIM(C10)="","",$C$73)</f>
        <v>매출</v>
      </c>
      <c r="D11" s="237"/>
      <c r="E11" s="224"/>
      <c r="F11" s="186"/>
      <c r="G11" s="186"/>
      <c r="H11" s="230">
        <f t="shared" si="1"/>
        <v>0</v>
      </c>
      <c r="I11" s="218">
        <v>1296400</v>
      </c>
      <c r="J11" s="184">
        <v>153820</v>
      </c>
      <c r="K11" s="184"/>
      <c r="L11" s="184">
        <v>90360</v>
      </c>
      <c r="M11" s="212">
        <v>260680</v>
      </c>
      <c r="N11" s="217">
        <v>1490720</v>
      </c>
      <c r="O11" s="187">
        <v>3030720</v>
      </c>
      <c r="P11" s="187">
        <v>102460</v>
      </c>
      <c r="Q11" s="187">
        <v>878250</v>
      </c>
      <c r="R11" s="187"/>
      <c r="S11" s="187">
        <v>167640</v>
      </c>
      <c r="T11" s="187">
        <v>403550</v>
      </c>
      <c r="U11" s="288">
        <v>361800</v>
      </c>
      <c r="V11" s="263">
        <f t="shared" si="0"/>
        <v>6435140</v>
      </c>
      <c r="W11" s="223">
        <v>34810</v>
      </c>
      <c r="X11" s="184"/>
      <c r="Y11" s="184">
        <v>810000</v>
      </c>
      <c r="Z11" s="184">
        <v>2090000</v>
      </c>
      <c r="AA11" s="184">
        <v>40000</v>
      </c>
      <c r="AB11" s="184">
        <v>135910</v>
      </c>
      <c r="AC11" s="184"/>
      <c r="AD11" s="230">
        <f t="shared" si="4"/>
        <v>11347120</v>
      </c>
      <c r="AE11" s="268"/>
      <c r="AF11" s="188">
        <v>3867760</v>
      </c>
      <c r="AG11" s="230">
        <f t="shared" si="5"/>
        <v>3867760</v>
      </c>
      <c r="AH11" s="278">
        <v>3815120</v>
      </c>
      <c r="AI11" s="193"/>
      <c r="AJ11" s="193">
        <v>101620</v>
      </c>
      <c r="AK11" s="193">
        <v>99000</v>
      </c>
      <c r="AL11" s="193">
        <v>692860</v>
      </c>
      <c r="AM11" s="193">
        <v>1265120</v>
      </c>
      <c r="AN11" s="193">
        <v>358000</v>
      </c>
      <c r="AO11" s="193"/>
      <c r="AP11" s="193">
        <v>457930</v>
      </c>
      <c r="AQ11" s="193"/>
      <c r="AR11" s="193"/>
      <c r="AS11" s="193"/>
      <c r="AT11" s="230">
        <f t="shared" si="6"/>
        <v>6789650</v>
      </c>
    </row>
    <row r="12" spans="1:46">
      <c r="A12" s="502">
        <f t="shared" ref="A12" si="12">IF(TRIM(A10)="","",IF(DATE(YEAR(A10),MONTH(A10)+1,1)&lt;=IF(WEEKDAY(A10+1)=7,A10+3,A10+1),"",IF(WEEKDAY(A10+1)=7,A10+3,A10+1)))</f>
        <v>43020</v>
      </c>
      <c r="B12" s="503" t="str">
        <f t="shared" ref="B12" si="13">IF(TRIM(A12)="","","(" &amp; MID("일월화수목금토",WEEKDAY(A12),1) &amp; ")")</f>
        <v>(목)</v>
      </c>
      <c r="C12" s="232" t="str">
        <f t="shared" ref="C12" si="14">IF(TRIM(A12)="","",$C$72)</f>
        <v>인원</v>
      </c>
      <c r="D12" s="237"/>
      <c r="E12" s="218"/>
      <c r="F12" s="184"/>
      <c r="G12" s="184"/>
      <c r="H12" s="229">
        <f t="shared" si="1"/>
        <v>0</v>
      </c>
      <c r="I12" s="218">
        <v>35</v>
      </c>
      <c r="J12" s="184">
        <v>1</v>
      </c>
      <c r="K12" s="184">
        <v>1</v>
      </c>
      <c r="L12" s="184">
        <v>1</v>
      </c>
      <c r="M12" s="212">
        <v>36</v>
      </c>
      <c r="N12" s="218">
        <v>29</v>
      </c>
      <c r="O12" s="184">
        <v>18</v>
      </c>
      <c r="P12" s="184"/>
      <c r="Q12" s="184">
        <v>30</v>
      </c>
      <c r="R12" s="184"/>
      <c r="S12" s="184"/>
      <c r="T12" s="184">
        <v>7</v>
      </c>
      <c r="U12" s="287">
        <v>32</v>
      </c>
      <c r="V12" s="229">
        <f t="shared" si="0"/>
        <v>116</v>
      </c>
      <c r="W12" s="223">
        <v>7</v>
      </c>
      <c r="X12" s="184"/>
      <c r="Y12" s="184">
        <v>3</v>
      </c>
      <c r="Z12" s="184">
        <v>15</v>
      </c>
      <c r="AA12" s="184">
        <v>1</v>
      </c>
      <c r="AB12" s="184">
        <v>9</v>
      </c>
      <c r="AC12" s="184"/>
      <c r="AD12" s="229">
        <f t="shared" si="4"/>
        <v>225</v>
      </c>
      <c r="AE12" s="269"/>
      <c r="AF12" s="185">
        <v>69</v>
      </c>
      <c r="AG12" s="229">
        <f t="shared" si="5"/>
        <v>69</v>
      </c>
      <c r="AH12" s="277">
        <v>98</v>
      </c>
      <c r="AI12" s="192">
        <v>1</v>
      </c>
      <c r="AJ12" s="192">
        <v>7</v>
      </c>
      <c r="AK12" s="192">
        <v>2</v>
      </c>
      <c r="AL12" s="192">
        <v>96</v>
      </c>
      <c r="AM12" s="192">
        <v>30</v>
      </c>
      <c r="AN12" s="192">
        <v>10</v>
      </c>
      <c r="AO12" s="192"/>
      <c r="AP12" s="192">
        <v>7</v>
      </c>
      <c r="AQ12" s="192"/>
      <c r="AR12" s="192"/>
      <c r="AS12" s="192"/>
      <c r="AT12" s="229">
        <f t="shared" si="6"/>
        <v>251</v>
      </c>
    </row>
    <row r="13" spans="1:46">
      <c r="A13" s="502"/>
      <c r="B13" s="503"/>
      <c r="C13" s="232" t="str">
        <f t="shared" ref="C13" si="15">IF(TRIM(C12)="","",$C$73)</f>
        <v>매출</v>
      </c>
      <c r="D13" s="237"/>
      <c r="E13" s="224"/>
      <c r="F13" s="186"/>
      <c r="G13" s="186"/>
      <c r="H13" s="230">
        <f t="shared" si="1"/>
        <v>0</v>
      </c>
      <c r="I13" s="218">
        <v>1296400</v>
      </c>
      <c r="J13" s="184">
        <v>39440</v>
      </c>
      <c r="K13" s="184">
        <v>17810</v>
      </c>
      <c r="L13" s="184">
        <v>24000</v>
      </c>
      <c r="M13" s="212">
        <v>246960</v>
      </c>
      <c r="N13" s="217">
        <v>1965040</v>
      </c>
      <c r="O13" s="187">
        <v>2479680</v>
      </c>
      <c r="P13" s="187"/>
      <c r="Q13" s="187">
        <v>1053900</v>
      </c>
      <c r="R13" s="187"/>
      <c r="S13" s="187"/>
      <c r="T13" s="187">
        <v>634260</v>
      </c>
      <c r="U13" s="288">
        <v>428800</v>
      </c>
      <c r="V13" s="263">
        <f t="shared" si="0"/>
        <v>6561680</v>
      </c>
      <c r="W13" s="223">
        <v>199810</v>
      </c>
      <c r="X13" s="184"/>
      <c r="Y13" s="184">
        <v>9000</v>
      </c>
      <c r="Z13" s="184">
        <v>1800000</v>
      </c>
      <c r="AA13" s="184">
        <v>100000</v>
      </c>
      <c r="AB13" s="184">
        <v>230550</v>
      </c>
      <c r="AC13" s="184"/>
      <c r="AD13" s="230">
        <f t="shared" si="4"/>
        <v>10525650</v>
      </c>
      <c r="AE13" s="268"/>
      <c r="AF13" s="188">
        <v>3867760</v>
      </c>
      <c r="AG13" s="230">
        <f t="shared" si="5"/>
        <v>3867760</v>
      </c>
      <c r="AH13" s="278">
        <v>3629820</v>
      </c>
      <c r="AI13" s="193">
        <v>74940</v>
      </c>
      <c r="AJ13" s="193">
        <v>115500</v>
      </c>
      <c r="AK13" s="193">
        <v>48000</v>
      </c>
      <c r="AL13" s="193">
        <v>658560</v>
      </c>
      <c r="AM13" s="193">
        <v>1348470</v>
      </c>
      <c r="AN13" s="193">
        <v>254920</v>
      </c>
      <c r="AO13" s="193"/>
      <c r="AP13" s="193">
        <v>324170</v>
      </c>
      <c r="AQ13" s="193"/>
      <c r="AR13" s="193"/>
      <c r="AS13" s="193"/>
      <c r="AT13" s="230">
        <f t="shared" si="6"/>
        <v>6454380</v>
      </c>
    </row>
    <row r="14" spans="1:46">
      <c r="A14" s="502">
        <f t="shared" ref="A14" si="16">IF(TRIM(A12)="","",IF(DATE(YEAR(A12),MONTH(A12)+1,1)&lt;=IF(WEEKDAY(A12+1)=7,A12+3,A12+1),"",IF(WEEKDAY(A12+1)=7,A12+3,A12+1)))</f>
        <v>43021</v>
      </c>
      <c r="B14" s="503" t="str">
        <f t="shared" ref="B14" si="17">IF(TRIM(A14)="","","(" &amp; MID("일월화수목금토",WEEKDAY(A14),1) &amp; ")")</f>
        <v>(금)</v>
      </c>
      <c r="C14" s="232" t="str">
        <f>IF(TRIM(A14)="","",$C$72)</f>
        <v>인원</v>
      </c>
      <c r="D14" s="237"/>
      <c r="E14" s="218"/>
      <c r="F14" s="184"/>
      <c r="G14" s="184"/>
      <c r="H14" s="229">
        <f t="shared" si="1"/>
        <v>0</v>
      </c>
      <c r="I14" s="218">
        <v>26</v>
      </c>
      <c r="J14" s="184">
        <v>2</v>
      </c>
      <c r="K14" s="184"/>
      <c r="L14" s="184">
        <v>1</v>
      </c>
      <c r="M14" s="212">
        <v>28</v>
      </c>
      <c r="N14" s="218">
        <v>22</v>
      </c>
      <c r="O14" s="184">
        <v>18</v>
      </c>
      <c r="P14" s="184">
        <v>3</v>
      </c>
      <c r="Q14" s="184">
        <v>15</v>
      </c>
      <c r="R14" s="184"/>
      <c r="S14" s="184"/>
      <c r="T14" s="184">
        <v>9</v>
      </c>
      <c r="U14" s="287">
        <v>22</v>
      </c>
      <c r="V14" s="229">
        <f t="shared" si="0"/>
        <v>89</v>
      </c>
      <c r="W14" s="223">
        <v>1</v>
      </c>
      <c r="X14" s="184"/>
      <c r="Y14" s="184">
        <v>7</v>
      </c>
      <c r="Z14" s="184">
        <v>10</v>
      </c>
      <c r="AA14" s="184">
        <v>1</v>
      </c>
      <c r="AB14" s="184">
        <v>4</v>
      </c>
      <c r="AC14" s="184"/>
      <c r="AD14" s="229">
        <f t="shared" si="4"/>
        <v>169</v>
      </c>
      <c r="AE14" s="269"/>
      <c r="AF14" s="185">
        <v>125</v>
      </c>
      <c r="AG14" s="229">
        <f t="shared" si="5"/>
        <v>125</v>
      </c>
      <c r="AH14" s="277">
        <v>199</v>
      </c>
      <c r="AI14" s="192">
        <v>7</v>
      </c>
      <c r="AJ14" s="192">
        <v>5</v>
      </c>
      <c r="AK14" s="192">
        <v>1</v>
      </c>
      <c r="AL14" s="192">
        <v>128</v>
      </c>
      <c r="AM14" s="192">
        <v>15</v>
      </c>
      <c r="AN14" s="192">
        <v>3</v>
      </c>
      <c r="AO14" s="192"/>
      <c r="AP14" s="192">
        <v>5</v>
      </c>
      <c r="AQ14" s="192"/>
      <c r="AR14" s="192"/>
      <c r="AS14" s="192"/>
      <c r="AT14" s="229">
        <f t="shared" si="6"/>
        <v>363</v>
      </c>
    </row>
    <row r="15" spans="1:46">
      <c r="A15" s="502"/>
      <c r="B15" s="503"/>
      <c r="C15" s="232" t="str">
        <f>IF(TRIM(C14)="","",$C$73)</f>
        <v>매출</v>
      </c>
      <c r="D15" s="237"/>
      <c r="E15" s="224"/>
      <c r="F15" s="186"/>
      <c r="G15" s="186"/>
      <c r="H15" s="230">
        <f t="shared" si="1"/>
        <v>0</v>
      </c>
      <c r="I15" s="218">
        <v>963040</v>
      </c>
      <c r="J15" s="184">
        <v>134660</v>
      </c>
      <c r="K15" s="184"/>
      <c r="L15" s="184">
        <v>22500</v>
      </c>
      <c r="M15" s="212">
        <v>195080</v>
      </c>
      <c r="N15" s="217">
        <v>1490720</v>
      </c>
      <c r="O15" s="187">
        <v>2479680</v>
      </c>
      <c r="P15" s="187">
        <v>153690</v>
      </c>
      <c r="Q15" s="187">
        <v>526950</v>
      </c>
      <c r="R15" s="187"/>
      <c r="S15" s="187"/>
      <c r="T15" s="187">
        <v>726390</v>
      </c>
      <c r="U15" s="288">
        <v>294800</v>
      </c>
      <c r="V15" s="263">
        <f t="shared" si="0"/>
        <v>5672230</v>
      </c>
      <c r="W15" s="223">
        <v>34810</v>
      </c>
      <c r="X15" s="184"/>
      <c r="Y15" s="184">
        <v>365000</v>
      </c>
      <c r="Z15" s="184">
        <v>1090000</v>
      </c>
      <c r="AA15" s="184">
        <v>100000</v>
      </c>
      <c r="AB15" s="184">
        <v>79020</v>
      </c>
      <c r="AC15" s="184"/>
      <c r="AD15" s="230">
        <f t="shared" si="4"/>
        <v>8656340</v>
      </c>
      <c r="AE15" s="268"/>
      <c r="AF15" s="188">
        <v>5179830</v>
      </c>
      <c r="AG15" s="230">
        <f t="shared" si="5"/>
        <v>5179830</v>
      </c>
      <c r="AH15" s="278">
        <v>7370960</v>
      </c>
      <c r="AI15" s="193">
        <v>418520</v>
      </c>
      <c r="AJ15" s="193">
        <v>68620</v>
      </c>
      <c r="AK15" s="193">
        <v>26810</v>
      </c>
      <c r="AL15" s="193">
        <v>1024280</v>
      </c>
      <c r="AM15" s="193">
        <v>697150</v>
      </c>
      <c r="AN15" s="193">
        <v>32</v>
      </c>
      <c r="AO15" s="193"/>
      <c r="AP15" s="193">
        <v>321090</v>
      </c>
      <c r="AQ15" s="193"/>
      <c r="AR15" s="193"/>
      <c r="AS15" s="193"/>
      <c r="AT15" s="230">
        <f t="shared" si="6"/>
        <v>9927462</v>
      </c>
    </row>
    <row r="16" spans="1:46">
      <c r="A16" s="504">
        <v>43022</v>
      </c>
      <c r="B16" s="505" t="s">
        <v>134</v>
      </c>
      <c r="C16" s="232" t="str">
        <f>IF(TRIM(A16)="","",$C$72)</f>
        <v>인원</v>
      </c>
      <c r="D16" s="237"/>
      <c r="E16" s="224"/>
      <c r="F16" s="186"/>
      <c r="G16" s="186"/>
      <c r="H16" s="360"/>
      <c r="I16" s="218"/>
      <c r="J16" s="184"/>
      <c r="K16" s="184"/>
      <c r="L16" s="184"/>
      <c r="M16" s="212"/>
      <c r="N16" s="217"/>
      <c r="O16" s="187"/>
      <c r="P16" s="187"/>
      <c r="Q16" s="187"/>
      <c r="R16" s="187"/>
      <c r="S16" s="187"/>
      <c r="T16" s="187"/>
      <c r="U16" s="288"/>
      <c r="V16" s="263"/>
      <c r="W16" s="223"/>
      <c r="X16" s="184"/>
      <c r="Y16" s="184"/>
      <c r="Z16" s="184"/>
      <c r="AA16" s="184"/>
      <c r="AB16" s="184"/>
      <c r="AC16" s="184"/>
      <c r="AD16" s="360"/>
      <c r="AE16" s="268"/>
      <c r="AF16" s="188"/>
      <c r="AG16" s="360"/>
      <c r="AH16" s="278">
        <v>7</v>
      </c>
      <c r="AI16" s="193">
        <v>3</v>
      </c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360"/>
    </row>
    <row r="17" spans="1:46">
      <c r="A17" s="506"/>
      <c r="B17" s="507"/>
      <c r="C17" s="232" t="str">
        <f>IF(TRIM(C16)="","",$C$73)</f>
        <v>매출</v>
      </c>
      <c r="D17" s="237"/>
      <c r="E17" s="224"/>
      <c r="F17" s="186"/>
      <c r="G17" s="186"/>
      <c r="H17" s="360"/>
      <c r="I17" s="218"/>
      <c r="J17" s="184"/>
      <c r="K17" s="184"/>
      <c r="L17" s="184"/>
      <c r="M17" s="212"/>
      <c r="N17" s="217"/>
      <c r="O17" s="187"/>
      <c r="P17" s="187"/>
      <c r="Q17" s="187"/>
      <c r="R17" s="187"/>
      <c r="S17" s="187"/>
      <c r="T17" s="187"/>
      <c r="U17" s="288"/>
      <c r="V17" s="263"/>
      <c r="W17" s="223"/>
      <c r="X17" s="184"/>
      <c r="Y17" s="184"/>
      <c r="Z17" s="184"/>
      <c r="AA17" s="184"/>
      <c r="AB17" s="184"/>
      <c r="AC17" s="184"/>
      <c r="AD17" s="360"/>
      <c r="AE17" s="268"/>
      <c r="AF17" s="188"/>
      <c r="AG17" s="360"/>
      <c r="AH17" s="278">
        <v>259280</v>
      </c>
      <c r="AI17" s="193">
        <v>179190</v>
      </c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360"/>
    </row>
    <row r="18" spans="1:46" ht="32.25" customHeight="1">
      <c r="A18" s="502">
        <f t="shared" ref="A18" si="18">IF(TRIM(A14)="","",IF(DATE(YEAR(A14),MONTH(A14)+1,1)&lt;=IF(WEEKDAY(A14+1)=7,A14+3,A14+1),"",IF(WEEKDAY(A14+1)=7,A14+3,A14+1)))</f>
        <v>43024</v>
      </c>
      <c r="B18" s="503" t="str">
        <f t="shared" ref="B18" si="19">IF(TRIM(A18)="","","(" &amp; MID("일월화수목금토",WEEKDAY(A18),1) &amp; ")")</f>
        <v>(월)</v>
      </c>
      <c r="C18" s="232" t="str">
        <f t="shared" ref="C18" si="20">IF(TRIM(A18)="","",$C$72)</f>
        <v>인원</v>
      </c>
      <c r="D18" s="237"/>
      <c r="E18" s="218"/>
      <c r="F18" s="184"/>
      <c r="G18" s="184"/>
      <c r="H18" s="229">
        <f t="shared" si="1"/>
        <v>0</v>
      </c>
      <c r="I18" s="218">
        <v>54</v>
      </c>
      <c r="J18" s="184">
        <v>5</v>
      </c>
      <c r="K18" s="184">
        <v>1</v>
      </c>
      <c r="L18" s="184"/>
      <c r="M18" s="212">
        <v>52</v>
      </c>
      <c r="N18" s="218">
        <v>29</v>
      </c>
      <c r="O18" s="184">
        <v>15</v>
      </c>
      <c r="P18" s="184">
        <v>4</v>
      </c>
      <c r="Q18" s="184">
        <v>37</v>
      </c>
      <c r="R18" s="184"/>
      <c r="S18" s="184">
        <v>2</v>
      </c>
      <c r="T18" s="184">
        <v>10</v>
      </c>
      <c r="U18" s="287">
        <v>36</v>
      </c>
      <c r="V18" s="229">
        <f t="shared" si="0"/>
        <v>133</v>
      </c>
      <c r="W18" s="223">
        <v>3</v>
      </c>
      <c r="X18" s="184"/>
      <c r="Y18" s="184">
        <v>3</v>
      </c>
      <c r="Z18" s="184">
        <v>18</v>
      </c>
      <c r="AA18" s="184"/>
      <c r="AB18" s="184">
        <v>1</v>
      </c>
      <c r="AC18" s="184"/>
      <c r="AD18" s="229">
        <f t="shared" si="4"/>
        <v>270</v>
      </c>
      <c r="AE18" s="269"/>
      <c r="AF18" s="185">
        <v>125</v>
      </c>
      <c r="AG18" s="229">
        <f t="shared" si="5"/>
        <v>125</v>
      </c>
      <c r="AH18" s="277">
        <v>162</v>
      </c>
      <c r="AI18" s="192">
        <v>6</v>
      </c>
      <c r="AJ18" s="192">
        <v>14</v>
      </c>
      <c r="AK18" s="192">
        <v>3</v>
      </c>
      <c r="AL18" s="192">
        <v>86</v>
      </c>
      <c r="AM18" s="192">
        <v>114</v>
      </c>
      <c r="AN18" s="192">
        <v>6</v>
      </c>
      <c r="AO18" s="192">
        <v>3</v>
      </c>
      <c r="AP18" s="192">
        <v>18</v>
      </c>
      <c r="AQ18" s="192"/>
      <c r="AR18" s="192"/>
      <c r="AS18" s="192"/>
      <c r="AT18" s="229">
        <f t="shared" si="6"/>
        <v>412</v>
      </c>
    </row>
    <row r="19" spans="1:46">
      <c r="A19" s="502"/>
      <c r="B19" s="503"/>
      <c r="C19" s="232" t="str">
        <f>IF(TRIM(C18)="","",$C$73)</f>
        <v>매출</v>
      </c>
      <c r="D19" s="237"/>
      <c r="E19" s="224"/>
      <c r="F19" s="186"/>
      <c r="G19" s="186"/>
      <c r="H19" s="230">
        <f t="shared" si="1"/>
        <v>0</v>
      </c>
      <c r="I19" s="218">
        <v>2000160</v>
      </c>
      <c r="J19" s="184">
        <v>288480</v>
      </c>
      <c r="K19" s="184">
        <v>17810</v>
      </c>
      <c r="L19" s="184"/>
      <c r="M19" s="212">
        <v>356720</v>
      </c>
      <c r="N19" s="217">
        <v>1965040</v>
      </c>
      <c r="O19" s="187">
        <v>2066400</v>
      </c>
      <c r="P19" s="187">
        <v>204920</v>
      </c>
      <c r="Q19" s="187">
        <v>1299810</v>
      </c>
      <c r="R19" s="187"/>
      <c r="S19" s="187">
        <v>265280</v>
      </c>
      <c r="T19" s="187">
        <v>807100</v>
      </c>
      <c r="U19" s="288">
        <v>482400</v>
      </c>
      <c r="V19" s="263">
        <f t="shared" si="0"/>
        <v>7090950</v>
      </c>
      <c r="W19" s="223">
        <v>89810</v>
      </c>
      <c r="X19" s="184"/>
      <c r="Y19" s="184">
        <v>375000</v>
      </c>
      <c r="Z19" s="184">
        <v>2100000</v>
      </c>
      <c r="AA19" s="184"/>
      <c r="AB19" s="184">
        <v>15570</v>
      </c>
      <c r="AC19" s="184"/>
      <c r="AD19" s="230">
        <f t="shared" si="4"/>
        <v>12334500</v>
      </c>
      <c r="AE19" s="268"/>
      <c r="AF19" s="188">
        <v>11266220</v>
      </c>
      <c r="AG19" s="230">
        <f t="shared" si="5"/>
        <v>11266220</v>
      </c>
      <c r="AH19" s="278">
        <v>6000480</v>
      </c>
      <c r="AI19" s="193">
        <v>358720</v>
      </c>
      <c r="AJ19" s="193">
        <v>258550</v>
      </c>
      <c r="AK19" s="193">
        <v>70500</v>
      </c>
      <c r="AL19" s="193">
        <v>604960</v>
      </c>
      <c r="AM19" s="193">
        <v>6872370</v>
      </c>
      <c r="AN19" s="193">
        <v>132450</v>
      </c>
      <c r="AO19" s="193"/>
      <c r="AP19" s="193">
        <v>806840</v>
      </c>
      <c r="AQ19" s="193"/>
      <c r="AR19" s="193"/>
      <c r="AS19" s="193"/>
      <c r="AT19" s="230">
        <f t="shared" si="6"/>
        <v>15104870</v>
      </c>
    </row>
    <row r="20" spans="1:46">
      <c r="A20" s="504">
        <v>43025</v>
      </c>
      <c r="B20" s="505" t="s">
        <v>113</v>
      </c>
      <c r="C20" s="232" t="str">
        <f t="shared" ref="C20" si="21">IF(TRIM(A20)="","",$C$72)</f>
        <v>인원</v>
      </c>
      <c r="D20" s="237"/>
      <c r="E20" s="218"/>
      <c r="F20" s="184"/>
      <c r="G20" s="184"/>
      <c r="H20" s="229">
        <f t="shared" si="1"/>
        <v>0</v>
      </c>
      <c r="I20" s="218">
        <v>34</v>
      </c>
      <c r="J20" s="184">
        <v>1</v>
      </c>
      <c r="K20" s="184">
        <v>3</v>
      </c>
      <c r="L20" s="184"/>
      <c r="M20" s="212">
        <v>35</v>
      </c>
      <c r="N20" s="218">
        <v>21</v>
      </c>
      <c r="O20" s="184">
        <v>24</v>
      </c>
      <c r="P20" s="184"/>
      <c r="Q20" s="184">
        <v>29</v>
      </c>
      <c r="R20" s="184"/>
      <c r="S20" s="184"/>
      <c r="T20" s="184">
        <v>7</v>
      </c>
      <c r="U20" s="287">
        <v>30</v>
      </c>
      <c r="V20" s="229">
        <f t="shared" si="0"/>
        <v>111</v>
      </c>
      <c r="W20" s="223">
        <v>4</v>
      </c>
      <c r="X20" s="184">
        <v>2</v>
      </c>
      <c r="Y20" s="184">
        <v>4</v>
      </c>
      <c r="Z20" s="184">
        <v>18</v>
      </c>
      <c r="AA20" s="184"/>
      <c r="AB20" s="184">
        <v>2</v>
      </c>
      <c r="AC20" s="184">
        <v>6</v>
      </c>
      <c r="AD20" s="229">
        <f t="shared" si="4"/>
        <v>220</v>
      </c>
      <c r="AE20" s="269"/>
      <c r="AF20" s="185">
        <v>157</v>
      </c>
      <c r="AG20" s="229">
        <f t="shared" si="5"/>
        <v>157</v>
      </c>
      <c r="AH20" s="277">
        <v>206</v>
      </c>
      <c r="AI20" s="192">
        <v>4</v>
      </c>
      <c r="AJ20" s="192">
        <v>1</v>
      </c>
      <c r="AK20" s="192"/>
      <c r="AL20" s="192">
        <v>125</v>
      </c>
      <c r="AM20" s="192">
        <v>127</v>
      </c>
      <c r="AN20" s="192"/>
      <c r="AO20" s="192">
        <v>2</v>
      </c>
      <c r="AP20" s="192">
        <v>15</v>
      </c>
      <c r="AQ20" s="192"/>
      <c r="AR20" s="192"/>
      <c r="AS20" s="192"/>
      <c r="AT20" s="229">
        <f t="shared" si="6"/>
        <v>480</v>
      </c>
    </row>
    <row r="21" spans="1:46">
      <c r="A21" s="506"/>
      <c r="B21" s="507"/>
      <c r="C21" s="232" t="str">
        <f>IF(TRIM(C20)="","",$C$73)</f>
        <v>매출</v>
      </c>
      <c r="D21" s="237"/>
      <c r="E21" s="224"/>
      <c r="F21" s="186"/>
      <c r="G21" s="186"/>
      <c r="H21" s="230">
        <f t="shared" si="1"/>
        <v>0</v>
      </c>
      <c r="I21" s="218">
        <v>1259360</v>
      </c>
      <c r="J21" s="184">
        <v>39440</v>
      </c>
      <c r="K21" s="184">
        <v>53190</v>
      </c>
      <c r="L21" s="184"/>
      <c r="M21" s="212">
        <v>240100</v>
      </c>
      <c r="N21" s="217">
        <v>1422960</v>
      </c>
      <c r="O21" s="187">
        <v>3306240</v>
      </c>
      <c r="P21" s="187"/>
      <c r="Q21" s="187">
        <v>1018770</v>
      </c>
      <c r="R21" s="187"/>
      <c r="S21" s="187"/>
      <c r="T21" s="187">
        <v>772840</v>
      </c>
      <c r="U21" s="288">
        <v>402000</v>
      </c>
      <c r="V21" s="263">
        <f t="shared" si="0"/>
        <v>6922810</v>
      </c>
      <c r="W21" s="223">
        <v>110000</v>
      </c>
      <c r="X21" s="184">
        <v>280000</v>
      </c>
      <c r="Y21" s="184">
        <v>217760</v>
      </c>
      <c r="Z21" s="184">
        <v>2100000</v>
      </c>
      <c r="AA21" s="184"/>
      <c r="AB21" s="184">
        <v>47160</v>
      </c>
      <c r="AC21" s="184">
        <v>204420</v>
      </c>
      <c r="AD21" s="230">
        <f t="shared" si="4"/>
        <v>11474240</v>
      </c>
      <c r="AE21" s="268"/>
      <c r="AF21" s="188">
        <v>12061130</v>
      </c>
      <c r="AG21" s="230">
        <f t="shared" si="5"/>
        <v>12061130</v>
      </c>
      <c r="AH21" s="278">
        <v>7630240</v>
      </c>
      <c r="AI21" s="193">
        <v>193600</v>
      </c>
      <c r="AJ21" s="193">
        <v>16500</v>
      </c>
      <c r="AK21" s="193"/>
      <c r="AL21" s="193">
        <v>860500</v>
      </c>
      <c r="AM21" s="193">
        <v>6304880</v>
      </c>
      <c r="AN21" s="193"/>
      <c r="AO21" s="193">
        <v>66000</v>
      </c>
      <c r="AP21" s="193">
        <v>512850</v>
      </c>
      <c r="AQ21" s="193"/>
      <c r="AR21" s="193"/>
      <c r="AS21" s="193"/>
      <c r="AT21" s="230">
        <f t="shared" si="6"/>
        <v>15584570</v>
      </c>
    </row>
    <row r="22" spans="1:46">
      <c r="A22" s="502">
        <v>43026</v>
      </c>
      <c r="B22" s="503" t="str">
        <f t="shared" ref="B22" si="22">IF(TRIM(A22)="","","(" &amp; MID("일월화수목금토",WEEKDAY(A22),1) &amp; ")")</f>
        <v>(수)</v>
      </c>
      <c r="C22" s="232" t="str">
        <f t="shared" ref="C22" si="23">IF(TRIM(A22)="","",$C$72)</f>
        <v>인원</v>
      </c>
      <c r="D22" s="237"/>
      <c r="E22" s="218"/>
      <c r="F22" s="184"/>
      <c r="G22" s="184"/>
      <c r="H22" s="229">
        <f t="shared" si="1"/>
        <v>0</v>
      </c>
      <c r="I22" s="218">
        <v>40</v>
      </c>
      <c r="J22" s="184">
        <v>4</v>
      </c>
      <c r="K22" s="184">
        <v>1</v>
      </c>
      <c r="L22" s="184">
        <v>1</v>
      </c>
      <c r="M22" s="212">
        <v>41</v>
      </c>
      <c r="N22" s="218">
        <v>28</v>
      </c>
      <c r="O22" s="184">
        <v>17</v>
      </c>
      <c r="P22" s="184">
        <v>3</v>
      </c>
      <c r="Q22" s="184">
        <v>32</v>
      </c>
      <c r="R22" s="184"/>
      <c r="S22" s="184">
        <v>2</v>
      </c>
      <c r="T22" s="184">
        <v>3</v>
      </c>
      <c r="U22" s="287">
        <v>30</v>
      </c>
      <c r="V22" s="229">
        <f t="shared" si="0"/>
        <v>115</v>
      </c>
      <c r="W22" s="223">
        <v>7</v>
      </c>
      <c r="X22" s="184">
        <v>1</v>
      </c>
      <c r="Y22" s="184">
        <v>4</v>
      </c>
      <c r="Z22" s="184">
        <v>10</v>
      </c>
      <c r="AA22" s="184"/>
      <c r="AB22" s="184">
        <v>6</v>
      </c>
      <c r="AC22" s="184"/>
      <c r="AD22" s="229">
        <f t="shared" si="4"/>
        <v>230</v>
      </c>
      <c r="AE22" s="269"/>
      <c r="AF22" s="185">
        <v>66</v>
      </c>
      <c r="AG22" s="229">
        <f t="shared" si="5"/>
        <v>66</v>
      </c>
      <c r="AH22" s="279">
        <v>91</v>
      </c>
      <c r="AI22" s="1">
        <v>6</v>
      </c>
      <c r="AJ22" s="1">
        <v>12</v>
      </c>
      <c r="AK22" s="1">
        <v>3</v>
      </c>
      <c r="AL22" s="1">
        <v>86</v>
      </c>
      <c r="AM22" s="1">
        <v>45</v>
      </c>
      <c r="AN22" s="1">
        <v>3</v>
      </c>
      <c r="AO22" s="1">
        <v>0</v>
      </c>
      <c r="AP22" s="1">
        <v>10</v>
      </c>
      <c r="AQ22" s="1"/>
      <c r="AR22" s="1"/>
      <c r="AS22" s="1"/>
      <c r="AT22" s="229">
        <f t="shared" si="6"/>
        <v>256</v>
      </c>
    </row>
    <row r="23" spans="1:46">
      <c r="A23" s="502"/>
      <c r="B23" s="503"/>
      <c r="C23" s="232" t="str">
        <f t="shared" ref="C23" si="24">IF(TRIM(C22)="","",$C$73)</f>
        <v>매출</v>
      </c>
      <c r="D23" s="237"/>
      <c r="E23" s="224"/>
      <c r="F23" s="186"/>
      <c r="G23" s="186"/>
      <c r="H23" s="230">
        <f t="shared" si="1"/>
        <v>0</v>
      </c>
      <c r="I23" s="218">
        <v>1481600</v>
      </c>
      <c r="J23" s="184">
        <v>221830</v>
      </c>
      <c r="K23" s="184">
        <v>17810</v>
      </c>
      <c r="L23" s="184">
        <v>16500</v>
      </c>
      <c r="M23" s="212">
        <v>281260</v>
      </c>
      <c r="N23" s="217">
        <v>1897280</v>
      </c>
      <c r="O23" s="187">
        <v>2341920</v>
      </c>
      <c r="P23" s="187">
        <v>153690</v>
      </c>
      <c r="Q23" s="187">
        <v>1124160</v>
      </c>
      <c r="R23" s="187"/>
      <c r="S23" s="187">
        <v>265280</v>
      </c>
      <c r="T23" s="187">
        <v>311420</v>
      </c>
      <c r="U23" s="288">
        <v>402000</v>
      </c>
      <c r="V23" s="263">
        <f t="shared" si="0"/>
        <v>6495750</v>
      </c>
      <c r="W23" s="223">
        <v>199810</v>
      </c>
      <c r="X23" s="184">
        <v>140000</v>
      </c>
      <c r="Y23" s="184">
        <v>200000</v>
      </c>
      <c r="Z23" s="184">
        <v>1210000</v>
      </c>
      <c r="AA23" s="184"/>
      <c r="AB23" s="184">
        <v>114280</v>
      </c>
      <c r="AC23" s="184"/>
      <c r="AD23" s="230">
        <f t="shared" si="4"/>
        <v>10378840</v>
      </c>
      <c r="AE23" s="268"/>
      <c r="AF23" s="188">
        <v>3800730</v>
      </c>
      <c r="AG23" s="230">
        <f t="shared" si="5"/>
        <v>3800730</v>
      </c>
      <c r="AH23" s="280">
        <v>3370640</v>
      </c>
      <c r="AI23" s="194">
        <v>335290</v>
      </c>
      <c r="AJ23" s="1">
        <v>203240</v>
      </c>
      <c r="AK23" s="194">
        <v>66000</v>
      </c>
      <c r="AL23" s="195">
        <v>604960</v>
      </c>
      <c r="AM23" s="1">
        <v>1329080</v>
      </c>
      <c r="AN23" s="1"/>
      <c r="AO23" s="1"/>
      <c r="AP23" s="1">
        <v>263530</v>
      </c>
      <c r="AQ23" s="1"/>
      <c r="AR23" s="1"/>
      <c r="AS23" s="1"/>
      <c r="AT23" s="230">
        <f t="shared" si="6"/>
        <v>6172740</v>
      </c>
    </row>
    <row r="24" spans="1:46">
      <c r="A24" s="502">
        <f t="shared" ref="A24" si="25">IF(TRIM(A22)="","",IF(DATE(YEAR(A22),MONTH(A22)+1,1)&lt;=IF(WEEKDAY(A22+1)=7,A22+3,A22+1),"",IF(WEEKDAY(A22+1)=7,A22+3,A22+1)))</f>
        <v>43027</v>
      </c>
      <c r="B24" s="503" t="str">
        <f t="shared" ref="B24" si="26">IF(TRIM(A24)="","","(" &amp; MID("일월화수목금토",WEEKDAY(A24),1) &amp; ")")</f>
        <v>(목)</v>
      </c>
      <c r="C24" s="232" t="str">
        <f t="shared" ref="C24" si="27">IF(TRIM(A24)="","",$C$72)</f>
        <v>인원</v>
      </c>
      <c r="D24" s="237"/>
      <c r="E24" s="218"/>
      <c r="F24" s="184"/>
      <c r="G24" s="184"/>
      <c r="H24" s="229">
        <f t="shared" si="1"/>
        <v>0</v>
      </c>
      <c r="I24" s="218">
        <v>48</v>
      </c>
      <c r="J24" s="184">
        <v>5</v>
      </c>
      <c r="K24" s="184">
        <v>1</v>
      </c>
      <c r="L24" s="184">
        <v>1</v>
      </c>
      <c r="M24" s="212">
        <v>51</v>
      </c>
      <c r="N24" s="218">
        <v>22</v>
      </c>
      <c r="O24" s="184">
        <v>28</v>
      </c>
      <c r="P24" s="184"/>
      <c r="Q24" s="184">
        <v>36</v>
      </c>
      <c r="R24" s="184"/>
      <c r="S24" s="184">
        <v>2</v>
      </c>
      <c r="T24" s="184">
        <v>5</v>
      </c>
      <c r="U24" s="287">
        <v>35</v>
      </c>
      <c r="V24" s="229">
        <f t="shared" si="0"/>
        <v>128</v>
      </c>
      <c r="W24" s="223">
        <v>6</v>
      </c>
      <c r="X24" s="184">
        <v>1</v>
      </c>
      <c r="Y24" s="184">
        <v>6</v>
      </c>
      <c r="Z24" s="184">
        <v>21</v>
      </c>
      <c r="AA24" s="184"/>
      <c r="AB24" s="184">
        <v>2</v>
      </c>
      <c r="AC24" s="184"/>
      <c r="AD24" s="229">
        <f t="shared" si="4"/>
        <v>270</v>
      </c>
      <c r="AE24" s="269"/>
      <c r="AF24" s="185">
        <v>155</v>
      </c>
      <c r="AG24" s="229">
        <f t="shared" si="5"/>
        <v>155</v>
      </c>
      <c r="AH24" s="281">
        <v>210</v>
      </c>
      <c r="AI24" s="194">
        <v>6</v>
      </c>
      <c r="AJ24" s="1">
        <v>7</v>
      </c>
      <c r="AK24" s="1">
        <v>2</v>
      </c>
      <c r="AL24" s="1">
        <v>123</v>
      </c>
      <c r="AM24" s="1">
        <v>141</v>
      </c>
      <c r="AN24" s="1">
        <v>13</v>
      </c>
      <c r="AO24" s="1"/>
      <c r="AP24" s="1">
        <v>17</v>
      </c>
      <c r="AQ24" s="1"/>
      <c r="AR24" s="1"/>
      <c r="AS24" s="1"/>
      <c r="AT24" s="229">
        <f t="shared" si="6"/>
        <v>519</v>
      </c>
    </row>
    <row r="25" spans="1:46">
      <c r="A25" s="502"/>
      <c r="B25" s="503"/>
      <c r="C25" s="232" t="str">
        <f t="shared" ref="C25" si="28">IF(TRIM(C24)="","",$C$73)</f>
        <v>매출</v>
      </c>
      <c r="D25" s="237"/>
      <c r="E25" s="224"/>
      <c r="F25" s="186"/>
      <c r="G25" s="186"/>
      <c r="H25" s="230">
        <f t="shared" si="1"/>
        <v>0</v>
      </c>
      <c r="I25" s="218">
        <v>1777920</v>
      </c>
      <c r="J25" s="184">
        <v>275940</v>
      </c>
      <c r="K25" s="184">
        <v>17810</v>
      </c>
      <c r="L25" s="184">
        <v>22500</v>
      </c>
      <c r="M25" s="212">
        <v>355860</v>
      </c>
      <c r="N25" s="217">
        <v>1490720</v>
      </c>
      <c r="O25" s="187">
        <v>3857280</v>
      </c>
      <c r="P25" s="187"/>
      <c r="Q25" s="187">
        <v>1264680</v>
      </c>
      <c r="R25" s="187"/>
      <c r="S25" s="187">
        <v>265280</v>
      </c>
      <c r="T25" s="187">
        <v>611420</v>
      </c>
      <c r="U25" s="288">
        <v>469000</v>
      </c>
      <c r="V25" s="263">
        <f t="shared" si="0"/>
        <v>7958380</v>
      </c>
      <c r="W25" s="223">
        <v>165000</v>
      </c>
      <c r="X25" s="184">
        <v>140000</v>
      </c>
      <c r="Y25" s="184">
        <v>863000</v>
      </c>
      <c r="Z25" s="184">
        <v>2490000</v>
      </c>
      <c r="AA25" s="184"/>
      <c r="AB25" s="184">
        <v>40850</v>
      </c>
      <c r="AC25" s="184"/>
      <c r="AD25" s="230">
        <f t="shared" si="4"/>
        <v>14107260</v>
      </c>
      <c r="AE25" s="268"/>
      <c r="AF25" s="188">
        <v>10964730</v>
      </c>
      <c r="AG25" s="230">
        <f t="shared" si="5"/>
        <v>10964730</v>
      </c>
      <c r="AH25" s="280">
        <v>7778400</v>
      </c>
      <c r="AI25" s="194">
        <v>321500</v>
      </c>
      <c r="AJ25" s="1">
        <v>119430</v>
      </c>
      <c r="AK25" s="194">
        <v>42000</v>
      </c>
      <c r="AL25" s="195">
        <v>459620</v>
      </c>
      <c r="AM25" s="194">
        <v>6847350</v>
      </c>
      <c r="AN25" s="194">
        <v>402670</v>
      </c>
      <c r="AO25" s="1"/>
      <c r="AP25" s="194">
        <v>648530</v>
      </c>
      <c r="AQ25" s="1"/>
      <c r="AR25" s="1"/>
      <c r="AS25" s="1"/>
      <c r="AT25" s="230">
        <f t="shared" si="6"/>
        <v>16619500</v>
      </c>
    </row>
    <row r="26" spans="1:46">
      <c r="A26" s="502">
        <f t="shared" ref="A26" si="29">IF(TRIM(A24)="","",IF(DATE(YEAR(A24),MONTH(A24)+1,1)&lt;=IF(WEEKDAY(A24+1)=7,A24+3,A24+1),"",IF(WEEKDAY(A24+1)=7,A24+3,A24+1)))</f>
        <v>43028</v>
      </c>
      <c r="B26" s="503" t="str">
        <f t="shared" ref="B26" si="30">IF(TRIM(A26)="","","(" &amp; MID("일월화수목금토",WEEKDAY(A26),1) &amp; ")")</f>
        <v>(금)</v>
      </c>
      <c r="C26" s="232" t="str">
        <f>IF(TRIM(A26)="","",$C$72)</f>
        <v>인원</v>
      </c>
      <c r="D26" s="237"/>
      <c r="E26" s="218"/>
      <c r="F26" s="184"/>
      <c r="G26" s="184"/>
      <c r="H26" s="229">
        <f t="shared" si="1"/>
        <v>0</v>
      </c>
      <c r="I26" s="218">
        <v>69</v>
      </c>
      <c r="J26" s="184">
        <v>3</v>
      </c>
      <c r="K26" s="184">
        <v>1</v>
      </c>
      <c r="L26" s="184">
        <v>3</v>
      </c>
      <c r="M26" s="212">
        <v>70</v>
      </c>
      <c r="N26" s="218">
        <v>26</v>
      </c>
      <c r="O26" s="184">
        <v>20</v>
      </c>
      <c r="P26" s="184">
        <v>5</v>
      </c>
      <c r="Q26" s="184">
        <v>35</v>
      </c>
      <c r="R26" s="184"/>
      <c r="S26" s="184">
        <v>1</v>
      </c>
      <c r="T26" s="184">
        <v>5</v>
      </c>
      <c r="U26" s="287">
        <v>37</v>
      </c>
      <c r="V26" s="229">
        <f t="shared" si="0"/>
        <v>129</v>
      </c>
      <c r="W26" s="223">
        <v>4</v>
      </c>
      <c r="X26" s="184"/>
      <c r="Y26" s="184">
        <v>5</v>
      </c>
      <c r="Z26" s="184">
        <v>20</v>
      </c>
      <c r="AA26" s="184"/>
      <c r="AB26" s="184">
        <v>6</v>
      </c>
      <c r="AC26" s="184"/>
      <c r="AD26" s="229">
        <f t="shared" si="4"/>
        <v>310</v>
      </c>
      <c r="AE26" s="269"/>
      <c r="AF26" s="185">
        <v>128</v>
      </c>
      <c r="AG26" s="229">
        <f t="shared" si="5"/>
        <v>128</v>
      </c>
      <c r="AH26" s="281">
        <v>165</v>
      </c>
      <c r="AI26" s="1">
        <v>7</v>
      </c>
      <c r="AJ26" s="1">
        <v>5</v>
      </c>
      <c r="AK26" s="1">
        <v>2</v>
      </c>
      <c r="AL26" s="1">
        <v>119</v>
      </c>
      <c r="AM26" s="1">
        <v>106</v>
      </c>
      <c r="AN26" s="1">
        <v>3</v>
      </c>
      <c r="AO26" s="1">
        <v>3</v>
      </c>
      <c r="AP26" s="1">
        <v>12</v>
      </c>
      <c r="AQ26" s="1"/>
      <c r="AR26" s="1"/>
      <c r="AS26" s="1"/>
      <c r="AT26" s="229">
        <f t="shared" si="6"/>
        <v>422</v>
      </c>
    </row>
    <row r="27" spans="1:46">
      <c r="A27" s="502"/>
      <c r="B27" s="503"/>
      <c r="C27" s="232" t="str">
        <f>IF(TRIM(C26)="","",$C$73)</f>
        <v>매출</v>
      </c>
      <c r="D27" s="237"/>
      <c r="E27" s="224"/>
      <c r="F27" s="186"/>
      <c r="G27" s="186"/>
      <c r="H27" s="230">
        <f t="shared" si="1"/>
        <v>0</v>
      </c>
      <c r="I27" s="218">
        <v>2555760</v>
      </c>
      <c r="J27" s="184">
        <v>224820</v>
      </c>
      <c r="K27" s="184">
        <v>18880</v>
      </c>
      <c r="L27" s="184">
        <v>73500</v>
      </c>
      <c r="M27" s="212">
        <v>480200</v>
      </c>
      <c r="N27" s="217">
        <v>1761760</v>
      </c>
      <c r="O27" s="187">
        <v>2755200</v>
      </c>
      <c r="P27" s="187">
        <v>256150</v>
      </c>
      <c r="Q27" s="187">
        <v>1229550</v>
      </c>
      <c r="R27" s="187"/>
      <c r="S27" s="187">
        <v>167640</v>
      </c>
      <c r="T27" s="187">
        <v>403550</v>
      </c>
      <c r="U27" s="288">
        <v>495800</v>
      </c>
      <c r="V27" s="263">
        <f t="shared" si="0"/>
        <v>7069650</v>
      </c>
      <c r="W27" s="223">
        <v>124620</v>
      </c>
      <c r="X27" s="184"/>
      <c r="Y27" s="184">
        <v>255000</v>
      </c>
      <c r="Z27" s="184">
        <v>2330000</v>
      </c>
      <c r="AA27" s="184"/>
      <c r="AB27" s="184">
        <v>128470</v>
      </c>
      <c r="AC27" s="184"/>
      <c r="AD27" s="230">
        <f t="shared" si="4"/>
        <v>13260900</v>
      </c>
      <c r="AE27" s="268"/>
      <c r="AF27" s="343">
        <v>8113320</v>
      </c>
      <c r="AG27" s="230">
        <f t="shared" si="5"/>
        <v>8113320</v>
      </c>
      <c r="AH27" s="280">
        <v>6111600</v>
      </c>
      <c r="AI27" s="194">
        <v>734410</v>
      </c>
      <c r="AJ27" s="195">
        <v>83810</v>
      </c>
      <c r="AK27" s="194">
        <v>42000</v>
      </c>
      <c r="AL27" s="194">
        <v>825340</v>
      </c>
      <c r="AM27" s="195">
        <v>4995580</v>
      </c>
      <c r="AN27" s="195">
        <v>19087</v>
      </c>
      <c r="AO27" s="57">
        <v>76320</v>
      </c>
      <c r="AP27" s="195">
        <v>607990</v>
      </c>
      <c r="AQ27" s="1"/>
      <c r="AR27" s="1"/>
      <c r="AS27" s="1"/>
      <c r="AT27" s="230">
        <f t="shared" si="6"/>
        <v>13496137</v>
      </c>
    </row>
    <row r="28" spans="1:46">
      <c r="A28" s="504">
        <v>43029</v>
      </c>
      <c r="B28" s="505" t="s">
        <v>134</v>
      </c>
      <c r="C28" s="232" t="str">
        <f>IF(TRIM(A28)="","",$C$72)</f>
        <v>인원</v>
      </c>
      <c r="D28" s="237"/>
      <c r="E28" s="224"/>
      <c r="F28" s="186"/>
      <c r="G28" s="186"/>
      <c r="H28" s="360"/>
      <c r="I28" s="218">
        <v>1</v>
      </c>
      <c r="J28" s="184"/>
      <c r="K28" s="184"/>
      <c r="L28" s="184"/>
      <c r="M28" s="212"/>
      <c r="N28" s="217"/>
      <c r="O28" s="187"/>
      <c r="P28" s="187"/>
      <c r="Q28" s="187"/>
      <c r="R28" s="187"/>
      <c r="S28" s="187"/>
      <c r="T28" s="187"/>
      <c r="U28" s="288"/>
      <c r="V28" s="263"/>
      <c r="W28" s="223"/>
      <c r="X28" s="184"/>
      <c r="Y28" s="184"/>
      <c r="Z28" s="184"/>
      <c r="AA28" s="184"/>
      <c r="AB28" s="184"/>
      <c r="AC28" s="184"/>
      <c r="AD28" s="360"/>
      <c r="AE28" s="268"/>
      <c r="AF28" s="361"/>
      <c r="AG28" s="360"/>
      <c r="AH28" s="280">
        <v>10</v>
      </c>
      <c r="AI28" s="194"/>
      <c r="AJ28" s="195"/>
      <c r="AK28" s="194"/>
      <c r="AL28" s="194"/>
      <c r="AM28" s="195"/>
      <c r="AN28" s="195"/>
      <c r="AO28" s="362"/>
      <c r="AP28" s="195"/>
      <c r="AQ28" s="1"/>
      <c r="AR28" s="1"/>
      <c r="AS28" s="1"/>
      <c r="AT28" s="360"/>
    </row>
    <row r="29" spans="1:46">
      <c r="A29" s="506"/>
      <c r="B29" s="507"/>
      <c r="C29" s="232" t="str">
        <f>IF(TRIM(C28)="","",$C$73)</f>
        <v>매출</v>
      </c>
      <c r="D29" s="237"/>
      <c r="E29" s="224"/>
      <c r="F29" s="186"/>
      <c r="G29" s="186"/>
      <c r="H29" s="360"/>
      <c r="I29" s="218">
        <v>37040</v>
      </c>
      <c r="J29" s="184"/>
      <c r="K29" s="184"/>
      <c r="L29" s="184"/>
      <c r="M29" s="212"/>
      <c r="N29" s="217"/>
      <c r="O29" s="187"/>
      <c r="P29" s="187"/>
      <c r="Q29" s="187"/>
      <c r="R29" s="187"/>
      <c r="S29" s="187"/>
      <c r="T29" s="187"/>
      <c r="U29" s="288"/>
      <c r="V29" s="263"/>
      <c r="W29" s="223"/>
      <c r="X29" s="184"/>
      <c r="Y29" s="184"/>
      <c r="Z29" s="184"/>
      <c r="AA29" s="184"/>
      <c r="AB29" s="184"/>
      <c r="AC29" s="184"/>
      <c r="AD29" s="360"/>
      <c r="AE29" s="268"/>
      <c r="AF29" s="361"/>
      <c r="AG29" s="360"/>
      <c r="AH29" s="280">
        <v>370400</v>
      </c>
      <c r="AI29" s="194"/>
      <c r="AJ29" s="195"/>
      <c r="AK29" s="194"/>
      <c r="AL29" s="194"/>
      <c r="AM29" s="195"/>
      <c r="AN29" s="195"/>
      <c r="AO29" s="362"/>
      <c r="AP29" s="195"/>
      <c r="AQ29" s="1"/>
      <c r="AR29" s="1"/>
      <c r="AS29" s="1"/>
      <c r="AT29" s="360"/>
    </row>
    <row r="30" spans="1:46">
      <c r="A30" s="502">
        <f t="shared" ref="A30" si="31">IF(TRIM(A26)="","",IF(DATE(YEAR(A26),MONTH(A26)+1,1)&lt;=IF(WEEKDAY(A26+1)=7,A26+3,A26+1),"",IF(WEEKDAY(A26+1)=7,A26+3,A26+1)))</f>
        <v>43031</v>
      </c>
      <c r="B30" s="503" t="str">
        <f t="shared" ref="B30" si="32">IF(TRIM(A30)="","","(" &amp; MID("일월화수목금토",WEEKDAY(A30),1) &amp; ")")</f>
        <v>(월)</v>
      </c>
      <c r="C30" s="232" t="str">
        <f t="shared" ref="C30" si="33">IF(TRIM(A30)="","",$C$72)</f>
        <v>인원</v>
      </c>
      <c r="D30" s="237"/>
      <c r="E30" s="218"/>
      <c r="F30" s="184"/>
      <c r="G30" s="184"/>
      <c r="H30" s="229">
        <f t="shared" si="1"/>
        <v>0</v>
      </c>
      <c r="I30" s="218">
        <v>43</v>
      </c>
      <c r="J30" s="184">
        <v>2</v>
      </c>
      <c r="K30" s="184">
        <v>1</v>
      </c>
      <c r="L30" s="184">
        <v>3</v>
      </c>
      <c r="M30" s="212">
        <v>45</v>
      </c>
      <c r="N30" s="218">
        <v>24</v>
      </c>
      <c r="O30" s="184">
        <v>19</v>
      </c>
      <c r="P30" s="184">
        <v>6</v>
      </c>
      <c r="Q30" s="184">
        <v>34</v>
      </c>
      <c r="R30" s="184"/>
      <c r="S30" s="184">
        <v>1</v>
      </c>
      <c r="T30" s="184">
        <v>10</v>
      </c>
      <c r="U30" s="287">
        <v>34</v>
      </c>
      <c r="V30" s="229">
        <f t="shared" si="0"/>
        <v>128</v>
      </c>
      <c r="W30" s="223">
        <v>4</v>
      </c>
      <c r="X30" s="184">
        <v>2</v>
      </c>
      <c r="Y30" s="184">
        <v>4</v>
      </c>
      <c r="Z30" s="184">
        <v>16</v>
      </c>
      <c r="AA30" s="184"/>
      <c r="AB30" s="184">
        <v>5</v>
      </c>
      <c r="AC30" s="184"/>
      <c r="AD30" s="229">
        <f t="shared" si="4"/>
        <v>253</v>
      </c>
      <c r="AE30" s="269"/>
      <c r="AF30" s="185">
        <v>39</v>
      </c>
      <c r="AG30" s="229">
        <f t="shared" si="5"/>
        <v>39</v>
      </c>
      <c r="AH30" s="281">
        <v>53</v>
      </c>
      <c r="AI30" s="1">
        <v>2</v>
      </c>
      <c r="AJ30" s="1">
        <v>8</v>
      </c>
      <c r="AK30" s="1">
        <v>2</v>
      </c>
      <c r="AL30" s="1">
        <v>44</v>
      </c>
      <c r="AM30" s="1">
        <v>44</v>
      </c>
      <c r="AN30" s="1">
        <v>19</v>
      </c>
      <c r="AO30" s="1"/>
      <c r="AP30" s="1">
        <v>17</v>
      </c>
      <c r="AQ30" s="1"/>
      <c r="AR30" s="1"/>
      <c r="AS30" s="1"/>
      <c r="AT30" s="229">
        <f t="shared" si="6"/>
        <v>189</v>
      </c>
    </row>
    <row r="31" spans="1:46">
      <c r="A31" s="502"/>
      <c r="B31" s="503"/>
      <c r="C31" s="232" t="str">
        <f t="shared" ref="C31" si="34">IF(TRIM(C30)="","",$C$73)</f>
        <v>매출</v>
      </c>
      <c r="D31" s="237"/>
      <c r="E31" s="224"/>
      <c r="F31" s="186"/>
      <c r="G31" s="186"/>
      <c r="H31" s="230">
        <f t="shared" si="1"/>
        <v>0</v>
      </c>
      <c r="I31" s="218">
        <v>1592720</v>
      </c>
      <c r="J31" s="184">
        <v>78880</v>
      </c>
      <c r="K31" s="184">
        <v>16500</v>
      </c>
      <c r="L31" s="184">
        <v>73310</v>
      </c>
      <c r="M31" s="212">
        <v>308700</v>
      </c>
      <c r="N31" s="217">
        <v>1626240</v>
      </c>
      <c r="O31" s="187">
        <v>2617440</v>
      </c>
      <c r="P31" s="187">
        <v>307380</v>
      </c>
      <c r="Q31" s="187">
        <v>455600</v>
      </c>
      <c r="R31" s="187"/>
      <c r="S31" s="187">
        <v>167640</v>
      </c>
      <c r="T31" s="187">
        <v>945680</v>
      </c>
      <c r="U31" s="288">
        <v>455600</v>
      </c>
      <c r="V31" s="263">
        <f t="shared" si="0"/>
        <v>6575580</v>
      </c>
      <c r="W31" s="223">
        <v>110000</v>
      </c>
      <c r="X31" s="184">
        <v>280000</v>
      </c>
      <c r="Y31" s="184">
        <v>288440</v>
      </c>
      <c r="Z31" s="184">
        <v>1840000</v>
      </c>
      <c r="AA31" s="184"/>
      <c r="AB31" s="184">
        <v>98010</v>
      </c>
      <c r="AC31" s="184"/>
      <c r="AD31" s="230">
        <f t="shared" si="4"/>
        <v>11262140</v>
      </c>
      <c r="AE31" s="268"/>
      <c r="AF31" s="188">
        <v>28</v>
      </c>
      <c r="AG31" s="230">
        <f t="shared" si="5"/>
        <v>28</v>
      </c>
      <c r="AH31" s="280">
        <v>1960120</v>
      </c>
      <c r="AI31" s="194">
        <v>99170</v>
      </c>
      <c r="AJ31" s="194">
        <v>137240</v>
      </c>
      <c r="AK31" s="194">
        <v>49500</v>
      </c>
      <c r="AL31" s="194">
        <v>301840</v>
      </c>
      <c r="AM31" s="194">
        <v>3111790</v>
      </c>
      <c r="AN31" s="194">
        <v>567760</v>
      </c>
      <c r="AO31" s="194"/>
      <c r="AP31" s="194">
        <v>590750</v>
      </c>
      <c r="AQ31" s="1"/>
      <c r="AR31" s="1"/>
      <c r="AS31" s="1"/>
      <c r="AT31" s="230">
        <f t="shared" si="6"/>
        <v>6818170</v>
      </c>
    </row>
    <row r="32" spans="1:46" ht="15.75" customHeight="1">
      <c r="A32" s="502">
        <f t="shared" ref="A32" si="35">IF(TRIM(A30)="","",IF(DATE(YEAR(A30),MONTH(A30)+1,1)&lt;=IF(WEEKDAY(A30+1)=7,A30+3,A30+1),"",IF(WEEKDAY(A30+1)=7,A30+3,A30+1)))</f>
        <v>43032</v>
      </c>
      <c r="B32" s="503" t="str">
        <f t="shared" ref="B32" si="36">IF(TRIM(A32)="","","(" &amp; MID("일월화수목금토",WEEKDAY(A32),1) &amp; ")")</f>
        <v>(화)</v>
      </c>
      <c r="C32" s="232" t="str">
        <f t="shared" ref="C32" si="37">IF(TRIM(A32)="","",$C$72)</f>
        <v>인원</v>
      </c>
      <c r="D32" s="237"/>
      <c r="E32" s="218"/>
      <c r="F32" s="184"/>
      <c r="G32" s="184"/>
      <c r="H32" s="229">
        <f t="shared" si="1"/>
        <v>0</v>
      </c>
      <c r="I32" s="218">
        <v>43</v>
      </c>
      <c r="J32" s="184">
        <v>5</v>
      </c>
      <c r="K32" s="184">
        <v>3</v>
      </c>
      <c r="L32" s="184">
        <v>4</v>
      </c>
      <c r="M32" s="212">
        <v>48</v>
      </c>
      <c r="N32" s="218">
        <v>22</v>
      </c>
      <c r="O32" s="184">
        <v>19</v>
      </c>
      <c r="P32" s="184"/>
      <c r="Q32" s="184">
        <v>42</v>
      </c>
      <c r="R32" s="184"/>
      <c r="S32" s="184"/>
      <c r="T32" s="184"/>
      <c r="U32" s="287">
        <v>40</v>
      </c>
      <c r="V32" s="229">
        <f t="shared" si="0"/>
        <v>123</v>
      </c>
      <c r="W32" s="223">
        <v>3</v>
      </c>
      <c r="X32" s="184">
        <v>8</v>
      </c>
      <c r="Y32" s="184">
        <v>2</v>
      </c>
      <c r="Z32" s="184">
        <v>21</v>
      </c>
      <c r="AA32" s="184">
        <v>1</v>
      </c>
      <c r="AB32" s="184">
        <v>5</v>
      </c>
      <c r="AC32" s="184">
        <v>3</v>
      </c>
      <c r="AD32" s="229">
        <f t="shared" si="4"/>
        <v>269</v>
      </c>
      <c r="AE32" s="269"/>
      <c r="AF32" s="185">
        <v>51</v>
      </c>
      <c r="AG32" s="229">
        <f t="shared" si="5"/>
        <v>51</v>
      </c>
      <c r="AH32" s="281">
        <v>70</v>
      </c>
      <c r="AI32" s="1"/>
      <c r="AJ32" s="1">
        <v>9</v>
      </c>
      <c r="AK32" s="1">
        <v>2</v>
      </c>
      <c r="AL32" s="1">
        <v>65</v>
      </c>
      <c r="AM32" s="1">
        <v>86</v>
      </c>
      <c r="AN32" s="1">
        <v>4</v>
      </c>
      <c r="AO32" s="1"/>
      <c r="AP32" s="1">
        <v>19</v>
      </c>
      <c r="AQ32" s="1"/>
      <c r="AR32" s="1"/>
      <c r="AS32" s="1"/>
      <c r="AT32" s="229">
        <f t="shared" si="6"/>
        <v>255</v>
      </c>
    </row>
    <row r="33" spans="1:46">
      <c r="A33" s="502"/>
      <c r="B33" s="503"/>
      <c r="C33" s="232" t="str">
        <f t="shared" ref="C33" si="38">IF(TRIM(C32)="","",$C$73)</f>
        <v>매출</v>
      </c>
      <c r="D33" s="237"/>
      <c r="E33" s="224"/>
      <c r="F33" s="186"/>
      <c r="G33" s="186"/>
      <c r="H33" s="230">
        <f t="shared" si="1"/>
        <v>0</v>
      </c>
      <c r="I33" s="218">
        <v>1592720</v>
      </c>
      <c r="J33" s="184">
        <v>344260</v>
      </c>
      <c r="K33" s="184">
        <v>53190</v>
      </c>
      <c r="L33" s="184">
        <v>88500</v>
      </c>
      <c r="M33" s="212">
        <v>335280</v>
      </c>
      <c r="N33" s="217">
        <v>1490720</v>
      </c>
      <c r="O33" s="187">
        <v>2617440</v>
      </c>
      <c r="P33" s="187"/>
      <c r="Q33" s="187">
        <v>1475460</v>
      </c>
      <c r="R33" s="187"/>
      <c r="S33" s="187"/>
      <c r="T33" s="187"/>
      <c r="U33" s="288">
        <v>536000</v>
      </c>
      <c r="V33" s="263">
        <f t="shared" si="0"/>
        <v>6119620</v>
      </c>
      <c r="W33" s="223">
        <v>104430</v>
      </c>
      <c r="X33" s="184">
        <v>645680</v>
      </c>
      <c r="Y33" s="184">
        <v>100000</v>
      </c>
      <c r="Z33" s="184">
        <v>2460000</v>
      </c>
      <c r="AA33" s="184">
        <v>114190</v>
      </c>
      <c r="AB33" s="184">
        <v>98730</v>
      </c>
      <c r="AC33" s="184">
        <v>108790</v>
      </c>
      <c r="AD33" s="230">
        <f t="shared" si="4"/>
        <v>12165390</v>
      </c>
      <c r="AE33" s="268"/>
      <c r="AF33" s="188">
        <v>1320390</v>
      </c>
      <c r="AG33" s="230">
        <f t="shared" si="5"/>
        <v>1320390</v>
      </c>
      <c r="AH33" s="280">
        <v>2592800</v>
      </c>
      <c r="AI33" s="194">
        <v>2</v>
      </c>
      <c r="AJ33" s="1">
        <v>151120</v>
      </c>
      <c r="AK33" s="1">
        <v>49500</v>
      </c>
      <c r="AL33" s="195">
        <v>445900</v>
      </c>
      <c r="AM33" s="194">
        <v>2694790</v>
      </c>
      <c r="AN33" s="1">
        <v>81990</v>
      </c>
      <c r="AO33" s="1"/>
      <c r="AP33" s="1">
        <v>597410</v>
      </c>
      <c r="AQ33" s="1"/>
      <c r="AR33" s="1"/>
      <c r="AS33" s="1"/>
      <c r="AT33" s="230">
        <f t="shared" si="6"/>
        <v>6613512</v>
      </c>
    </row>
    <row r="34" spans="1:46">
      <c r="A34" s="504">
        <v>43033</v>
      </c>
      <c r="B34" s="505" t="s">
        <v>101</v>
      </c>
      <c r="C34" s="232" t="str">
        <f t="shared" ref="C34" si="39">IF(TRIM(A34)="","",$C$72)</f>
        <v>인원</v>
      </c>
      <c r="D34" s="237"/>
      <c r="E34" s="218"/>
      <c r="F34" s="184"/>
      <c r="G34" s="184"/>
      <c r="H34" s="229">
        <f t="shared" si="1"/>
        <v>0</v>
      </c>
      <c r="I34" s="218">
        <v>40</v>
      </c>
      <c r="J34" s="184">
        <v>4</v>
      </c>
      <c r="K34" s="184"/>
      <c r="L34" s="184">
        <v>6</v>
      </c>
      <c r="M34" s="212">
        <v>39</v>
      </c>
      <c r="N34" s="218">
        <v>33</v>
      </c>
      <c r="O34" s="184">
        <v>14</v>
      </c>
      <c r="P34" s="184">
        <v>5</v>
      </c>
      <c r="Q34" s="184">
        <v>31</v>
      </c>
      <c r="R34" s="184"/>
      <c r="S34" s="184">
        <v>1</v>
      </c>
      <c r="T34" s="184">
        <v>6</v>
      </c>
      <c r="U34" s="184">
        <v>29</v>
      </c>
      <c r="V34" s="229">
        <f t="shared" si="0"/>
        <v>119</v>
      </c>
      <c r="W34" s="223">
        <v>2</v>
      </c>
      <c r="X34" s="184">
        <v>1</v>
      </c>
      <c r="Y34" s="184">
        <v>1</v>
      </c>
      <c r="Z34" s="184">
        <v>19</v>
      </c>
      <c r="AA34" s="184"/>
      <c r="AB34" s="184">
        <v>2</v>
      </c>
      <c r="AC34" s="184"/>
      <c r="AD34" s="229">
        <f t="shared" si="4"/>
        <v>233</v>
      </c>
      <c r="AE34" s="269"/>
      <c r="AF34" s="185">
        <v>75</v>
      </c>
      <c r="AG34" s="229">
        <f t="shared" si="5"/>
        <v>75</v>
      </c>
      <c r="AH34" s="277">
        <v>131</v>
      </c>
      <c r="AI34" s="192">
        <v>4</v>
      </c>
      <c r="AJ34" s="193">
        <v>22</v>
      </c>
      <c r="AK34" s="192">
        <v>9</v>
      </c>
      <c r="AL34" s="192">
        <v>124</v>
      </c>
      <c r="AM34" s="192">
        <v>60</v>
      </c>
      <c r="AN34" s="192">
        <v>5</v>
      </c>
      <c r="AO34" s="192">
        <v>2</v>
      </c>
      <c r="AP34" s="192">
        <v>17</v>
      </c>
      <c r="AQ34" s="192"/>
      <c r="AR34" s="192"/>
      <c r="AS34" s="192"/>
      <c r="AT34" s="229">
        <f t="shared" si="6"/>
        <v>374</v>
      </c>
    </row>
    <row r="35" spans="1:46">
      <c r="A35" s="506"/>
      <c r="B35" s="507"/>
      <c r="C35" s="232" t="str">
        <f>IF(TRIM(C34)="","",$C$73)</f>
        <v>매출</v>
      </c>
      <c r="D35" s="237"/>
      <c r="E35" s="224"/>
      <c r="F35" s="186"/>
      <c r="G35" s="186"/>
      <c r="H35" s="230">
        <f t="shared" si="1"/>
        <v>0</v>
      </c>
      <c r="I35" s="218">
        <v>1481600</v>
      </c>
      <c r="J35" s="184">
        <v>198320</v>
      </c>
      <c r="K35" s="184"/>
      <c r="L35" s="184">
        <v>146740</v>
      </c>
      <c r="M35" s="212">
        <v>273540</v>
      </c>
      <c r="N35" s="217">
        <v>2236080</v>
      </c>
      <c r="O35" s="187">
        <v>1928640</v>
      </c>
      <c r="P35" s="187">
        <v>256150</v>
      </c>
      <c r="Q35" s="187">
        <v>1089030</v>
      </c>
      <c r="R35" s="187"/>
      <c r="S35" s="187">
        <v>167640</v>
      </c>
      <c r="T35" s="187">
        <v>553550</v>
      </c>
      <c r="U35" s="187">
        <v>338600</v>
      </c>
      <c r="V35" s="263">
        <f t="shared" si="0"/>
        <v>6569690</v>
      </c>
      <c r="W35" s="223">
        <v>55000</v>
      </c>
      <c r="X35" s="184">
        <v>140000</v>
      </c>
      <c r="Y35" s="184">
        <v>50000</v>
      </c>
      <c r="Z35" s="184">
        <v>2320000</v>
      </c>
      <c r="AA35" s="184"/>
      <c r="AB35" s="184">
        <v>51450</v>
      </c>
      <c r="AC35" s="184"/>
      <c r="AD35" s="230">
        <f t="shared" si="4"/>
        <v>11286340</v>
      </c>
      <c r="AE35" s="268"/>
      <c r="AF35" s="188">
        <v>4060610</v>
      </c>
      <c r="AG35" s="230">
        <f t="shared" si="5"/>
        <v>4060610</v>
      </c>
      <c r="AH35" s="278">
        <v>4852240</v>
      </c>
      <c r="AI35" s="193">
        <v>254260</v>
      </c>
      <c r="AJ35" s="193">
        <v>350430</v>
      </c>
      <c r="AK35" s="193">
        <v>201000</v>
      </c>
      <c r="AL35" s="193">
        <v>853640</v>
      </c>
      <c r="AM35" s="193">
        <v>2546940</v>
      </c>
      <c r="AN35" s="193">
        <v>65450</v>
      </c>
      <c r="AO35" s="193"/>
      <c r="AP35" s="193">
        <v>693150</v>
      </c>
      <c r="AQ35" s="193"/>
      <c r="AR35" s="193"/>
      <c r="AS35" s="193"/>
      <c r="AT35" s="230">
        <f t="shared" si="6"/>
        <v>9817110</v>
      </c>
    </row>
    <row r="36" spans="1:46">
      <c r="A36" s="502">
        <v>43034</v>
      </c>
      <c r="B36" s="503" t="str">
        <f t="shared" ref="B36" si="40">IF(TRIM(A36)="","","(" &amp; MID("일월화수목금토",WEEKDAY(A36),1) &amp; ")")</f>
        <v>(목)</v>
      </c>
      <c r="C36" s="232" t="str">
        <f t="shared" ref="C36" si="41">IF(TRIM(A36)="","",$C$72)</f>
        <v>인원</v>
      </c>
      <c r="D36" s="237"/>
      <c r="E36" s="218"/>
      <c r="F36" s="184"/>
      <c r="G36" s="184"/>
      <c r="H36" s="229">
        <f t="shared" si="1"/>
        <v>0</v>
      </c>
      <c r="I36" s="218">
        <v>40</v>
      </c>
      <c r="J36" s="184">
        <v>2</v>
      </c>
      <c r="K36" s="184">
        <v>1</v>
      </c>
      <c r="L36" s="184">
        <v>1</v>
      </c>
      <c r="M36" s="212">
        <v>41</v>
      </c>
      <c r="N36" s="218">
        <v>21</v>
      </c>
      <c r="O36" s="184">
        <v>20</v>
      </c>
      <c r="P36" s="184"/>
      <c r="Q36" s="184">
        <v>33</v>
      </c>
      <c r="R36" s="184"/>
      <c r="S36" s="184"/>
      <c r="T36" s="184">
        <v>8</v>
      </c>
      <c r="U36" s="184">
        <v>33</v>
      </c>
      <c r="V36" s="229">
        <f t="shared" si="0"/>
        <v>115</v>
      </c>
      <c r="W36" s="223">
        <v>4</v>
      </c>
      <c r="X36" s="184"/>
      <c r="Y36" s="184">
        <v>32</v>
      </c>
      <c r="Z36" s="184">
        <v>13</v>
      </c>
      <c r="AA36" s="184"/>
      <c r="AB36" s="184">
        <v>2</v>
      </c>
      <c r="AC36" s="184"/>
      <c r="AD36" s="229">
        <f t="shared" si="4"/>
        <v>251</v>
      </c>
      <c r="AE36" s="269"/>
      <c r="AF36" s="185">
        <v>71</v>
      </c>
      <c r="AG36" s="229">
        <f t="shared" si="5"/>
        <v>71</v>
      </c>
      <c r="AH36" s="281">
        <v>128</v>
      </c>
      <c r="AI36" s="1">
        <v>4</v>
      </c>
      <c r="AJ36" s="1">
        <v>5</v>
      </c>
      <c r="AK36" s="1">
        <v>1</v>
      </c>
      <c r="AL36" s="1">
        <v>119</v>
      </c>
      <c r="AM36" s="1">
        <v>89</v>
      </c>
      <c r="AN36" s="1">
        <v>7</v>
      </c>
      <c r="AO36" s="1"/>
      <c r="AP36" s="1">
        <v>8</v>
      </c>
      <c r="AQ36" s="1"/>
      <c r="AR36" s="1"/>
      <c r="AS36" s="1"/>
      <c r="AT36" s="229">
        <f t="shared" si="6"/>
        <v>361</v>
      </c>
    </row>
    <row r="37" spans="1:46">
      <c r="A37" s="502"/>
      <c r="B37" s="503"/>
      <c r="C37" s="232" t="str">
        <f t="shared" ref="C37" si="42">IF(TRIM(C36)="","",$C$73)</f>
        <v>매출</v>
      </c>
      <c r="D37" s="237"/>
      <c r="E37" s="224"/>
      <c r="F37" s="186"/>
      <c r="G37" s="186"/>
      <c r="H37" s="230">
        <f t="shared" si="1"/>
        <v>0</v>
      </c>
      <c r="I37" s="218">
        <v>1481600</v>
      </c>
      <c r="J37" s="184">
        <v>149880</v>
      </c>
      <c r="K37" s="184">
        <v>17810</v>
      </c>
      <c r="L37" s="184">
        <v>24000</v>
      </c>
      <c r="M37" s="212">
        <v>281260</v>
      </c>
      <c r="N37" s="217">
        <v>1422960</v>
      </c>
      <c r="O37" s="187">
        <v>2755200</v>
      </c>
      <c r="P37" s="187"/>
      <c r="Q37" s="187">
        <v>1159290</v>
      </c>
      <c r="R37" s="187"/>
      <c r="S37" s="187"/>
      <c r="T37" s="187">
        <v>714970</v>
      </c>
      <c r="U37" s="187">
        <v>442200</v>
      </c>
      <c r="V37" s="263">
        <f t="shared" si="0"/>
        <v>6494620</v>
      </c>
      <c r="W37" s="223">
        <v>124620</v>
      </c>
      <c r="X37" s="184"/>
      <c r="Y37" s="184">
        <v>5215000</v>
      </c>
      <c r="Z37" s="184">
        <v>1480000</v>
      </c>
      <c r="AA37" s="184"/>
      <c r="AB37" s="184">
        <v>40850</v>
      </c>
      <c r="AC37" s="184"/>
      <c r="AD37" s="230">
        <f t="shared" si="4"/>
        <v>15309640</v>
      </c>
      <c r="AE37" s="268"/>
      <c r="AF37" s="188">
        <v>6446550</v>
      </c>
      <c r="AG37" s="230">
        <f t="shared" si="5"/>
        <v>6446550</v>
      </c>
      <c r="AH37" s="280">
        <v>4741120</v>
      </c>
      <c r="AI37" s="194">
        <v>218620</v>
      </c>
      <c r="AJ37" s="1">
        <v>89050</v>
      </c>
      <c r="AK37" s="1">
        <v>25500</v>
      </c>
      <c r="AL37" s="195">
        <v>819340</v>
      </c>
      <c r="AM37" s="1">
        <v>6991810</v>
      </c>
      <c r="AN37" s="1">
        <v>161430</v>
      </c>
      <c r="AO37" s="1"/>
      <c r="AP37" s="1">
        <v>236820</v>
      </c>
      <c r="AQ37" s="1"/>
      <c r="AR37" s="1"/>
      <c r="AS37" s="1"/>
      <c r="AT37" s="230">
        <f t="shared" si="6"/>
        <v>13283690</v>
      </c>
    </row>
    <row r="38" spans="1:46">
      <c r="A38" s="502">
        <f t="shared" ref="A38" si="43">IF(TRIM(A36)="","",IF(DATE(YEAR(A36),MONTH(A36)+1,1)&lt;=IF(WEEKDAY(A36+1)=7,A36+3,A36+1),"",IF(WEEKDAY(A36+1)=7,A36+3,A36+1)))</f>
        <v>43035</v>
      </c>
      <c r="B38" s="503" t="str">
        <f t="shared" ref="B38" si="44">IF(TRIM(A38)="","","(" &amp; MID("일월화수목금토",WEEKDAY(A38),1) &amp; ")")</f>
        <v>(금)</v>
      </c>
      <c r="C38" s="232" t="str">
        <f t="shared" ref="C38:C40" si="45">IF(TRIM(A38)="","",$C$72)</f>
        <v>인원</v>
      </c>
      <c r="D38" s="237"/>
      <c r="E38" s="218"/>
      <c r="F38" s="184"/>
      <c r="G38" s="184"/>
      <c r="H38" s="229">
        <f t="shared" si="1"/>
        <v>0</v>
      </c>
      <c r="I38" s="218">
        <v>39</v>
      </c>
      <c r="J38" s="184">
        <v>3</v>
      </c>
      <c r="K38" s="184">
        <v>1</v>
      </c>
      <c r="L38" s="184">
        <v>1</v>
      </c>
      <c r="M38" s="212">
        <v>39</v>
      </c>
      <c r="N38" s="218">
        <v>25</v>
      </c>
      <c r="O38" s="184">
        <v>24</v>
      </c>
      <c r="P38" s="184"/>
      <c r="Q38" s="184">
        <v>33</v>
      </c>
      <c r="R38" s="184"/>
      <c r="S38" s="184">
        <v>1</v>
      </c>
      <c r="T38" s="184">
        <v>8</v>
      </c>
      <c r="U38" s="184">
        <v>33</v>
      </c>
      <c r="V38" s="229">
        <f t="shared" si="0"/>
        <v>124</v>
      </c>
      <c r="W38" s="223"/>
      <c r="X38" s="184"/>
      <c r="Y38" s="184">
        <v>14</v>
      </c>
      <c r="Z38" s="184">
        <v>16</v>
      </c>
      <c r="AA38" s="184"/>
      <c r="AB38" s="184">
        <v>3</v>
      </c>
      <c r="AC38" s="184"/>
      <c r="AD38" s="229">
        <f t="shared" si="4"/>
        <v>240</v>
      </c>
      <c r="AE38" s="269"/>
      <c r="AF38" s="185"/>
      <c r="AG38" s="229">
        <f t="shared" si="5"/>
        <v>0</v>
      </c>
      <c r="AH38" s="281">
        <v>81</v>
      </c>
      <c r="AI38" s="1">
        <v>3</v>
      </c>
      <c r="AJ38" s="1">
        <v>9</v>
      </c>
      <c r="AK38" s="1">
        <v>5</v>
      </c>
      <c r="AL38" s="1">
        <v>75</v>
      </c>
      <c r="AM38" s="1">
        <v>21</v>
      </c>
      <c r="AN38" s="1">
        <v>7</v>
      </c>
      <c r="AO38" s="1">
        <v>1</v>
      </c>
      <c r="AP38" s="1">
        <v>19</v>
      </c>
      <c r="AQ38" s="1"/>
      <c r="AR38" s="1"/>
      <c r="AS38" s="1"/>
      <c r="AT38" s="229">
        <f t="shared" si="6"/>
        <v>221</v>
      </c>
    </row>
    <row r="39" spans="1:46">
      <c r="A39" s="502"/>
      <c r="B39" s="503"/>
      <c r="C39" s="232" t="str">
        <f t="shared" ref="C39:C41" si="46">IF(TRIM(C38)="","",$C$73)</f>
        <v>매출</v>
      </c>
      <c r="D39" s="237"/>
      <c r="E39" s="224"/>
      <c r="F39" s="186"/>
      <c r="G39" s="186"/>
      <c r="H39" s="230">
        <f t="shared" si="1"/>
        <v>0</v>
      </c>
      <c r="I39" s="218">
        <v>1444560</v>
      </c>
      <c r="J39" s="184">
        <v>158880</v>
      </c>
      <c r="K39" s="184">
        <v>16500</v>
      </c>
      <c r="L39" s="184">
        <v>16500</v>
      </c>
      <c r="M39" s="212">
        <v>273540</v>
      </c>
      <c r="N39" s="217">
        <v>1694000</v>
      </c>
      <c r="O39" s="187">
        <v>3306240</v>
      </c>
      <c r="P39" s="187"/>
      <c r="Q39" s="187">
        <v>1159290</v>
      </c>
      <c r="R39" s="187"/>
      <c r="S39" s="187">
        <v>167640</v>
      </c>
      <c r="T39" s="187">
        <v>784260</v>
      </c>
      <c r="U39" s="187">
        <v>442200</v>
      </c>
      <c r="V39" s="263">
        <f t="shared" si="0"/>
        <v>7553630</v>
      </c>
      <c r="W39" s="223"/>
      <c r="X39" s="184"/>
      <c r="Y39" s="184">
        <v>1900400</v>
      </c>
      <c r="Z39" s="184">
        <v>1900000</v>
      </c>
      <c r="AA39" s="184"/>
      <c r="AB39" s="184">
        <v>50130</v>
      </c>
      <c r="AC39" s="184"/>
      <c r="AD39" s="230">
        <f t="shared" si="4"/>
        <v>13314140</v>
      </c>
      <c r="AE39" s="268"/>
      <c r="AF39" s="188"/>
      <c r="AG39" s="230">
        <f t="shared" si="5"/>
        <v>0</v>
      </c>
      <c r="AH39" s="280">
        <v>3000240</v>
      </c>
      <c r="AI39" s="194">
        <v>179170</v>
      </c>
      <c r="AJ39" s="195">
        <v>151120</v>
      </c>
      <c r="AK39" s="194">
        <v>114000</v>
      </c>
      <c r="AL39" s="195">
        <v>520500</v>
      </c>
      <c r="AM39" s="195">
        <v>966520</v>
      </c>
      <c r="AN39" s="195">
        <v>183220</v>
      </c>
      <c r="AO39" s="1"/>
      <c r="AP39" s="195">
        <v>730840</v>
      </c>
      <c r="AQ39" s="1"/>
      <c r="AR39" s="1"/>
      <c r="AS39" s="1"/>
      <c r="AT39" s="230">
        <f t="shared" si="6"/>
        <v>5845610</v>
      </c>
    </row>
    <row r="40" spans="1:46">
      <c r="A40" s="504">
        <v>43036</v>
      </c>
      <c r="B40" s="505" t="s">
        <v>134</v>
      </c>
      <c r="C40" s="232" t="str">
        <f t="shared" si="45"/>
        <v>인원</v>
      </c>
      <c r="D40" s="237"/>
      <c r="E40" s="224"/>
      <c r="F40" s="186"/>
      <c r="G40" s="186"/>
      <c r="H40" s="360"/>
      <c r="I40" s="218"/>
      <c r="J40" s="184"/>
      <c r="K40" s="184"/>
      <c r="L40" s="184"/>
      <c r="M40" s="212"/>
      <c r="N40" s="217"/>
      <c r="O40" s="187"/>
      <c r="P40" s="187"/>
      <c r="Q40" s="187"/>
      <c r="R40" s="187"/>
      <c r="S40" s="187"/>
      <c r="T40" s="187"/>
      <c r="U40" s="187"/>
      <c r="V40" s="263"/>
      <c r="W40" s="223"/>
      <c r="X40" s="184"/>
      <c r="Y40" s="184"/>
      <c r="Z40" s="184"/>
      <c r="AA40" s="184"/>
      <c r="AB40" s="184"/>
      <c r="AC40" s="184"/>
      <c r="AD40" s="360"/>
      <c r="AE40" s="268"/>
      <c r="AF40" s="188"/>
      <c r="AG40" s="360"/>
      <c r="AH40" s="280"/>
      <c r="AI40" s="194"/>
      <c r="AJ40" s="195"/>
      <c r="AK40" s="194"/>
      <c r="AL40" s="195"/>
      <c r="AM40" s="195"/>
      <c r="AN40" s="195"/>
      <c r="AO40" s="1"/>
      <c r="AP40" s="195"/>
      <c r="AQ40" s="1"/>
      <c r="AR40" s="1"/>
      <c r="AS40" s="1"/>
      <c r="AT40" s="360"/>
    </row>
    <row r="41" spans="1:46">
      <c r="A41" s="506"/>
      <c r="B41" s="507"/>
      <c r="C41" s="232" t="str">
        <f t="shared" si="46"/>
        <v>매출</v>
      </c>
      <c r="D41" s="237"/>
      <c r="E41" s="224"/>
      <c r="F41" s="186"/>
      <c r="G41" s="186"/>
      <c r="H41" s="360"/>
      <c r="I41" s="218"/>
      <c r="J41" s="184"/>
      <c r="K41" s="184"/>
      <c r="L41" s="184"/>
      <c r="M41" s="212"/>
      <c r="N41" s="217"/>
      <c r="O41" s="187"/>
      <c r="P41" s="187"/>
      <c r="Q41" s="187"/>
      <c r="R41" s="187"/>
      <c r="S41" s="187"/>
      <c r="T41" s="187"/>
      <c r="U41" s="187"/>
      <c r="V41" s="263"/>
      <c r="W41" s="223"/>
      <c r="X41" s="184"/>
      <c r="Y41" s="184"/>
      <c r="Z41" s="184"/>
      <c r="AA41" s="184"/>
      <c r="AB41" s="184"/>
      <c r="AC41" s="184"/>
      <c r="AD41" s="360"/>
      <c r="AE41" s="268"/>
      <c r="AF41" s="188"/>
      <c r="AG41" s="360"/>
      <c r="AH41" s="280"/>
      <c r="AI41" s="194"/>
      <c r="AJ41" s="195"/>
      <c r="AK41" s="194"/>
      <c r="AL41" s="195"/>
      <c r="AM41" s="195"/>
      <c r="AN41" s="195"/>
      <c r="AO41" s="1"/>
      <c r="AP41" s="195"/>
      <c r="AQ41" s="1"/>
      <c r="AR41" s="1"/>
      <c r="AS41" s="1"/>
      <c r="AT41" s="360"/>
    </row>
    <row r="42" spans="1:46">
      <c r="A42" s="502">
        <f t="shared" ref="A42" si="47">IF(TRIM(A38)="","",IF(DATE(YEAR(A38),MONTH(A38)+1,1)&lt;=IF(WEEKDAY(A38+1)=7,A38+3,A38+1),"",IF(WEEKDAY(A38+1)=7,A38+3,A38+1)))</f>
        <v>43038</v>
      </c>
      <c r="B42" s="503" t="str">
        <f t="shared" ref="B42" si="48">IF(TRIM(A42)="","","(" &amp; MID("일월화수목금토",WEEKDAY(A42),1) &amp; ")")</f>
        <v>(월)</v>
      </c>
      <c r="C42" s="232" t="str">
        <f t="shared" ref="C42" si="49">IF(TRIM(A42)="","",$C$72)</f>
        <v>인원</v>
      </c>
      <c r="D42" s="237"/>
      <c r="E42" s="218"/>
      <c r="F42" s="184"/>
      <c r="G42" s="184"/>
      <c r="H42" s="229">
        <f t="shared" si="1"/>
        <v>0</v>
      </c>
      <c r="I42" s="218">
        <v>44</v>
      </c>
      <c r="J42" s="184">
        <v>3</v>
      </c>
      <c r="K42" s="184"/>
      <c r="L42" s="184">
        <v>3</v>
      </c>
      <c r="M42" s="212">
        <v>46</v>
      </c>
      <c r="N42" s="218">
        <v>24</v>
      </c>
      <c r="O42" s="184">
        <v>20</v>
      </c>
      <c r="P42" s="184">
        <v>4</v>
      </c>
      <c r="Q42" s="184">
        <v>35</v>
      </c>
      <c r="R42" s="184"/>
      <c r="S42" s="184">
        <v>2</v>
      </c>
      <c r="T42" s="184">
        <v>9</v>
      </c>
      <c r="U42" s="184">
        <v>34</v>
      </c>
      <c r="V42" s="229">
        <f t="shared" si="0"/>
        <v>128</v>
      </c>
      <c r="W42" s="223">
        <v>3</v>
      </c>
      <c r="X42" s="184"/>
      <c r="Y42" s="184">
        <v>5</v>
      </c>
      <c r="Z42" s="184">
        <v>14</v>
      </c>
      <c r="AA42" s="184"/>
      <c r="AB42" s="184">
        <v>3</v>
      </c>
      <c r="AC42" s="184"/>
      <c r="AD42" s="229">
        <f t="shared" si="4"/>
        <v>249</v>
      </c>
      <c r="AE42" s="269"/>
      <c r="AF42" s="185">
        <v>67</v>
      </c>
      <c r="AG42" s="229">
        <f t="shared" si="5"/>
        <v>67</v>
      </c>
      <c r="AH42" s="281">
        <v>122</v>
      </c>
      <c r="AI42" s="1">
        <v>8</v>
      </c>
      <c r="AJ42" s="1">
        <v>6</v>
      </c>
      <c r="AK42" s="1"/>
      <c r="AL42" s="1">
        <v>119</v>
      </c>
      <c r="AM42" s="1">
        <v>45</v>
      </c>
      <c r="AN42" s="1">
        <v>24</v>
      </c>
      <c r="AO42" s="1">
        <v>1</v>
      </c>
      <c r="AP42" s="1">
        <v>6</v>
      </c>
      <c r="AQ42" s="1"/>
      <c r="AR42" s="1"/>
      <c r="AS42" s="1"/>
      <c r="AT42" s="229">
        <f t="shared" si="6"/>
        <v>331</v>
      </c>
    </row>
    <row r="43" spans="1:46">
      <c r="A43" s="502"/>
      <c r="B43" s="503"/>
      <c r="C43" s="232" t="str">
        <f t="shared" ref="C43" si="50">IF(TRIM(C42)="","",$C$73)</f>
        <v>매출</v>
      </c>
      <c r="D43" s="237"/>
      <c r="E43" s="224"/>
      <c r="F43" s="186"/>
      <c r="G43" s="186"/>
      <c r="H43" s="230">
        <f t="shared" si="1"/>
        <v>0</v>
      </c>
      <c r="I43" s="218">
        <v>1629760</v>
      </c>
      <c r="J43" s="184">
        <v>174100</v>
      </c>
      <c r="K43" s="184"/>
      <c r="L43" s="184">
        <v>59430</v>
      </c>
      <c r="M43" s="212">
        <v>318560</v>
      </c>
      <c r="N43" s="217">
        <v>1626240</v>
      </c>
      <c r="O43" s="187">
        <v>2755200</v>
      </c>
      <c r="P43" s="187">
        <v>204920</v>
      </c>
      <c r="Q43" s="187">
        <v>1229550</v>
      </c>
      <c r="R43" s="187"/>
      <c r="S43" s="187">
        <v>265280</v>
      </c>
      <c r="T43" s="187">
        <v>795680</v>
      </c>
      <c r="U43" s="187">
        <v>455600</v>
      </c>
      <c r="V43" s="263">
        <f t="shared" si="0"/>
        <v>7332470</v>
      </c>
      <c r="W43" s="223">
        <v>89810</v>
      </c>
      <c r="X43" s="184"/>
      <c r="Y43" s="184">
        <v>228000</v>
      </c>
      <c r="Z43" s="184">
        <v>1640000</v>
      </c>
      <c r="AA43" s="184"/>
      <c r="AB43" s="184">
        <v>59860</v>
      </c>
      <c r="AC43" s="184"/>
      <c r="AD43" s="230">
        <f t="shared" si="4"/>
        <v>11531990</v>
      </c>
      <c r="AE43" s="268"/>
      <c r="AF43" s="188">
        <v>4181630</v>
      </c>
      <c r="AG43" s="230">
        <f t="shared" si="5"/>
        <v>4181630</v>
      </c>
      <c r="AH43" s="280">
        <v>4518880</v>
      </c>
      <c r="AI43" s="194">
        <v>455330</v>
      </c>
      <c r="AJ43" s="1">
        <v>104240</v>
      </c>
      <c r="AK43" s="194"/>
      <c r="AL43" s="195">
        <v>837340</v>
      </c>
      <c r="AM43" s="1">
        <v>1739800</v>
      </c>
      <c r="AN43" s="1">
        <v>613190</v>
      </c>
      <c r="AO43" s="1"/>
      <c r="AP43" s="194">
        <v>290060</v>
      </c>
      <c r="AQ43" s="1"/>
      <c r="AR43" s="1"/>
      <c r="AS43" s="1"/>
      <c r="AT43" s="230">
        <f t="shared" si="6"/>
        <v>8558840</v>
      </c>
    </row>
    <row r="44" spans="1:46">
      <c r="A44" s="502">
        <f t="shared" ref="A44" si="51">IF(TRIM(A42)="","",IF(DATE(YEAR(A42),MONTH(A42)+1,1)&lt;=IF(WEEKDAY(A42+1)=7,A42+3,A42+1),"",IF(WEEKDAY(A42+1)=7,A42+3,A42+1)))</f>
        <v>43039</v>
      </c>
      <c r="B44" s="503" t="str">
        <f t="shared" ref="B44" si="52">IF(TRIM(A44)="","","(" &amp; MID("일월화수목금토",WEEKDAY(A44),1) &amp; ")")</f>
        <v>(화)</v>
      </c>
      <c r="C44" s="232" t="str">
        <f t="shared" ref="C44" si="53">IF(TRIM(A44)="","",$C$72)</f>
        <v>인원</v>
      </c>
      <c r="D44" s="237"/>
      <c r="E44" s="218"/>
      <c r="F44" s="184"/>
      <c r="G44" s="184"/>
      <c r="H44" s="229">
        <f t="shared" si="1"/>
        <v>0</v>
      </c>
      <c r="I44" s="218">
        <v>45</v>
      </c>
      <c r="J44" s="184">
        <v>5</v>
      </c>
      <c r="K44" s="184">
        <v>1</v>
      </c>
      <c r="L44" s="184">
        <v>2</v>
      </c>
      <c r="M44" s="212">
        <v>47</v>
      </c>
      <c r="N44" s="218">
        <v>31</v>
      </c>
      <c r="O44" s="184">
        <v>20</v>
      </c>
      <c r="P44" s="184"/>
      <c r="Q44" s="184">
        <v>42</v>
      </c>
      <c r="R44" s="184"/>
      <c r="S44" s="184">
        <v>1</v>
      </c>
      <c r="T44" s="184">
        <v>10</v>
      </c>
      <c r="U44" s="184">
        <v>41</v>
      </c>
      <c r="V44" s="229">
        <f t="shared" si="0"/>
        <v>145</v>
      </c>
      <c r="W44" s="223">
        <v>6</v>
      </c>
      <c r="X44" s="184"/>
      <c r="Y44" s="184">
        <v>3</v>
      </c>
      <c r="Z44" s="184">
        <v>15</v>
      </c>
      <c r="AA44" s="184">
        <v>1</v>
      </c>
      <c r="AB44" s="184">
        <v>5</v>
      </c>
      <c r="AC44" s="184">
        <v>6</v>
      </c>
      <c r="AD44" s="229">
        <f t="shared" si="4"/>
        <v>281</v>
      </c>
      <c r="AE44" s="269"/>
      <c r="AF44" s="185">
        <v>142</v>
      </c>
      <c r="AG44" s="229">
        <f t="shared" si="5"/>
        <v>142</v>
      </c>
      <c r="AH44" s="281">
        <v>225</v>
      </c>
      <c r="AI44" s="1">
        <v>12</v>
      </c>
      <c r="AJ44" s="1">
        <v>5</v>
      </c>
      <c r="AK44" s="1"/>
      <c r="AL44" s="1">
        <v>147</v>
      </c>
      <c r="AM44" s="1">
        <v>31</v>
      </c>
      <c r="AN44" s="1">
        <v>4</v>
      </c>
      <c r="AO44" s="1"/>
      <c r="AP44" s="1">
        <v>5</v>
      </c>
      <c r="AQ44" s="1"/>
      <c r="AR44" s="1"/>
      <c r="AS44" s="1"/>
      <c r="AT44" s="229">
        <f t="shared" si="6"/>
        <v>429</v>
      </c>
    </row>
    <row r="45" spans="1:46">
      <c r="A45" s="502"/>
      <c r="B45" s="503"/>
      <c r="C45" s="232" t="str">
        <f t="shared" ref="C45" si="54">IF(TRIM(C44)="","",$C$73)</f>
        <v>매출</v>
      </c>
      <c r="D45" s="237"/>
      <c r="E45" s="224"/>
      <c r="F45" s="186"/>
      <c r="G45" s="186"/>
      <c r="H45" s="230">
        <f t="shared" si="1"/>
        <v>0</v>
      </c>
      <c r="I45" s="218">
        <v>1666800</v>
      </c>
      <c r="J45" s="184">
        <v>308760</v>
      </c>
      <c r="K45" s="184">
        <v>17810</v>
      </c>
      <c r="L45" s="184">
        <v>48880</v>
      </c>
      <c r="M45" s="212">
        <v>328420</v>
      </c>
      <c r="N45" s="217">
        <v>2100560</v>
      </c>
      <c r="O45" s="187">
        <v>2755200</v>
      </c>
      <c r="P45" s="187"/>
      <c r="Q45" s="187">
        <v>1475460</v>
      </c>
      <c r="R45" s="187"/>
      <c r="S45" s="187">
        <v>167640</v>
      </c>
      <c r="T45" s="187">
        <v>945680</v>
      </c>
      <c r="U45" s="187">
        <v>549400</v>
      </c>
      <c r="V45" s="263">
        <f t="shared" si="0"/>
        <v>7993940</v>
      </c>
      <c r="W45" s="223">
        <v>179620</v>
      </c>
      <c r="X45" s="184"/>
      <c r="Y45" s="184">
        <v>214260</v>
      </c>
      <c r="Z45" s="184">
        <v>1860000</v>
      </c>
      <c r="AA45" s="184">
        <v>40000</v>
      </c>
      <c r="AB45" s="184">
        <v>88110</v>
      </c>
      <c r="AC45" s="184">
        <v>190090</v>
      </c>
      <c r="AD45" s="230">
        <f t="shared" si="4"/>
        <v>12936690</v>
      </c>
      <c r="AE45" s="268"/>
      <c r="AF45" s="188">
        <v>6152960</v>
      </c>
      <c r="AG45" s="230">
        <f t="shared" si="5"/>
        <v>6152960</v>
      </c>
      <c r="AH45" s="280">
        <v>8334000</v>
      </c>
      <c r="AI45" s="194">
        <v>669160</v>
      </c>
      <c r="AJ45" s="194">
        <v>82500</v>
      </c>
      <c r="AK45" s="194"/>
      <c r="AL45" s="194">
        <v>1035420</v>
      </c>
      <c r="AM45" s="1">
        <v>1534890</v>
      </c>
      <c r="AN45" s="1">
        <v>99310</v>
      </c>
      <c r="AO45" s="1"/>
      <c r="AP45" s="1">
        <v>230680</v>
      </c>
      <c r="AQ45" s="1"/>
      <c r="AR45" s="1"/>
      <c r="AS45" s="1"/>
      <c r="AT45" s="230">
        <f t="shared" si="6"/>
        <v>11985960</v>
      </c>
    </row>
    <row r="46" spans="1:46">
      <c r="A46" s="502" t="str">
        <f t="shared" ref="A46" si="55">IF(TRIM(A44)="","",IF(DATE(YEAR(A44),MONTH(A44)+1,1)&lt;=IF(WEEKDAY(A44+1)=7,A44+3,A44+1),"",IF(WEEKDAY(A44+1)=7,A44+3,A44+1)))</f>
        <v/>
      </c>
      <c r="B46" s="503" t="str">
        <f t="shared" ref="B46" si="56">IF(TRIM(A46)="","","(" &amp; MID("일월화수목금토",WEEKDAY(A46),1) &amp; ")")</f>
        <v/>
      </c>
      <c r="C46" s="232" t="str">
        <f t="shared" ref="C46" si="57">IF(TRIM(A46)="","",$C$72)</f>
        <v/>
      </c>
      <c r="D46" s="237"/>
      <c r="E46" s="218"/>
      <c r="F46" s="184"/>
      <c r="G46" s="184"/>
      <c r="H46" s="229">
        <f t="shared" si="1"/>
        <v>0</v>
      </c>
      <c r="I46" s="218"/>
      <c r="J46" s="184"/>
      <c r="K46" s="184"/>
      <c r="L46" s="184"/>
      <c r="M46" s="212"/>
      <c r="N46" s="218"/>
      <c r="O46" s="184"/>
      <c r="P46" s="184"/>
      <c r="Q46" s="184"/>
      <c r="R46" s="184"/>
      <c r="S46" s="184"/>
      <c r="T46" s="184"/>
      <c r="U46" s="184"/>
      <c r="V46" s="229">
        <f t="shared" si="0"/>
        <v>0</v>
      </c>
      <c r="W46" s="223"/>
      <c r="X46" s="184"/>
      <c r="Y46" s="184"/>
      <c r="Z46" s="184"/>
      <c r="AA46" s="184"/>
      <c r="AB46" s="184"/>
      <c r="AC46" s="184"/>
      <c r="AD46" s="229">
        <f t="shared" si="4"/>
        <v>0</v>
      </c>
      <c r="AE46" s="269"/>
      <c r="AF46" s="185"/>
      <c r="AG46" s="229">
        <f t="shared" si="5"/>
        <v>0</v>
      </c>
      <c r="AH46" s="280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229">
        <f t="shared" si="6"/>
        <v>0</v>
      </c>
    </row>
    <row r="47" spans="1:46">
      <c r="A47" s="502"/>
      <c r="B47" s="503"/>
      <c r="C47" s="232" t="str">
        <f t="shared" ref="C47" si="58">IF(TRIM(C46)="","",$C$73)</f>
        <v/>
      </c>
      <c r="D47" s="237"/>
      <c r="E47" s="224"/>
      <c r="F47" s="186"/>
      <c r="G47" s="186"/>
      <c r="H47" s="230">
        <f t="shared" si="1"/>
        <v>0</v>
      </c>
      <c r="I47" s="218"/>
      <c r="J47" s="184"/>
      <c r="K47" s="184"/>
      <c r="L47" s="184"/>
      <c r="M47" s="212"/>
      <c r="N47" s="217"/>
      <c r="O47" s="187"/>
      <c r="P47" s="187"/>
      <c r="Q47" s="187"/>
      <c r="R47" s="187"/>
      <c r="S47" s="187"/>
      <c r="T47" s="187"/>
      <c r="U47" s="187"/>
      <c r="V47" s="263">
        <f t="shared" si="0"/>
        <v>0</v>
      </c>
      <c r="W47" s="223"/>
      <c r="X47" s="184"/>
      <c r="Y47" s="184"/>
      <c r="Z47" s="184"/>
      <c r="AA47" s="184"/>
      <c r="AB47" s="184"/>
      <c r="AC47" s="184"/>
      <c r="AD47" s="230">
        <f t="shared" si="4"/>
        <v>0</v>
      </c>
      <c r="AE47" s="268"/>
      <c r="AF47" s="188"/>
      <c r="AG47" s="230">
        <f t="shared" si="5"/>
        <v>0</v>
      </c>
      <c r="AH47" s="280"/>
      <c r="AI47" s="194"/>
      <c r="AJ47" s="1"/>
      <c r="AK47" s="194"/>
      <c r="AL47" s="195"/>
      <c r="AM47" s="1"/>
      <c r="AN47" s="1"/>
      <c r="AO47" s="1"/>
      <c r="AP47" s="1"/>
      <c r="AQ47" s="1"/>
      <c r="AR47" s="1"/>
      <c r="AS47" s="1"/>
      <c r="AT47" s="230">
        <f t="shared" si="6"/>
        <v>0</v>
      </c>
    </row>
    <row r="48" spans="1:46">
      <c r="A48" s="504"/>
      <c r="B48" s="505"/>
      <c r="C48" s="232"/>
      <c r="D48" s="237"/>
      <c r="E48" s="218"/>
      <c r="F48" s="184"/>
      <c r="G48" s="184"/>
      <c r="H48" s="229">
        <f t="shared" si="1"/>
        <v>0</v>
      </c>
      <c r="I48" s="218"/>
      <c r="J48" s="184"/>
      <c r="K48" s="184"/>
      <c r="L48" s="184"/>
      <c r="M48" s="212"/>
      <c r="N48" s="218"/>
      <c r="O48" s="184"/>
      <c r="P48" s="184"/>
      <c r="Q48" s="184"/>
      <c r="R48" s="184"/>
      <c r="S48" s="184"/>
      <c r="T48" s="184"/>
      <c r="U48" s="184"/>
      <c r="V48" s="229">
        <f t="shared" si="0"/>
        <v>0</v>
      </c>
      <c r="W48" s="223"/>
      <c r="X48" s="184"/>
      <c r="Y48" s="184"/>
      <c r="Z48" s="184"/>
      <c r="AA48" s="184"/>
      <c r="AB48" s="184"/>
      <c r="AC48" s="184"/>
      <c r="AD48" s="229">
        <f t="shared" si="4"/>
        <v>0</v>
      </c>
      <c r="AE48" s="269"/>
      <c r="AF48" s="185"/>
      <c r="AG48" s="229">
        <f t="shared" si="5"/>
        <v>0</v>
      </c>
      <c r="AH48" s="277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229">
        <f t="shared" si="6"/>
        <v>0</v>
      </c>
    </row>
    <row r="49" spans="1:46">
      <c r="A49" s="506"/>
      <c r="B49" s="507"/>
      <c r="C49" s="232"/>
      <c r="D49" s="237"/>
      <c r="E49" s="224"/>
      <c r="F49" s="186"/>
      <c r="G49" s="186"/>
      <c r="H49" s="230">
        <f t="shared" si="1"/>
        <v>0</v>
      </c>
      <c r="I49" s="218"/>
      <c r="J49" s="184"/>
      <c r="K49" s="184"/>
      <c r="L49" s="184"/>
      <c r="M49" s="212"/>
      <c r="N49" s="217"/>
      <c r="O49" s="187"/>
      <c r="P49" s="187"/>
      <c r="Q49" s="187"/>
      <c r="R49" s="187"/>
      <c r="S49" s="187"/>
      <c r="T49" s="187"/>
      <c r="U49" s="187"/>
      <c r="V49" s="263">
        <f t="shared" si="0"/>
        <v>0</v>
      </c>
      <c r="W49" s="223"/>
      <c r="X49" s="184"/>
      <c r="Y49" s="184"/>
      <c r="Z49" s="184"/>
      <c r="AA49" s="184"/>
      <c r="AB49" s="184"/>
      <c r="AC49" s="184"/>
      <c r="AD49" s="230">
        <f t="shared" si="4"/>
        <v>0</v>
      </c>
      <c r="AE49" s="268"/>
      <c r="AF49" s="188"/>
      <c r="AG49" s="230">
        <f t="shared" si="5"/>
        <v>0</v>
      </c>
      <c r="AH49" s="278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230">
        <f t="shared" si="6"/>
        <v>0</v>
      </c>
    </row>
    <row r="50" spans="1:46">
      <c r="A50" s="502" t="str">
        <f t="shared" ref="A50" si="59">IF(TRIM(A46)="","",IF(DATE(YEAR(A46),MONTH(A46)+1,1)&lt;=IF(WEEKDAY(A46+1)=7,A46+3,A46+1),"",IF(WEEKDAY(A46+1)=7,A46+3,A46+1)))</f>
        <v/>
      </c>
      <c r="B50" s="503" t="str">
        <f t="shared" ref="B50" si="60">IF(TRIM(A50)="","","(" &amp; MID("일월화수목금토",WEEKDAY(A50),1) &amp; ")")</f>
        <v/>
      </c>
      <c r="C50" s="232" t="str">
        <f t="shared" ref="C50" si="61">IF(TRIM(A50)="","",$C$72)</f>
        <v/>
      </c>
      <c r="D50" s="237"/>
      <c r="E50" s="218"/>
      <c r="F50" s="184"/>
      <c r="G50" s="184"/>
      <c r="H50" s="229">
        <f t="shared" si="1"/>
        <v>0</v>
      </c>
      <c r="I50" s="218"/>
      <c r="J50" s="184"/>
      <c r="K50" s="184"/>
      <c r="L50" s="184"/>
      <c r="M50" s="212"/>
      <c r="N50" s="218"/>
      <c r="O50" s="184"/>
      <c r="P50" s="184"/>
      <c r="Q50" s="184"/>
      <c r="R50" s="184"/>
      <c r="S50" s="184"/>
      <c r="T50" s="184"/>
      <c r="U50" s="184"/>
      <c r="V50" s="229">
        <f t="shared" si="0"/>
        <v>0</v>
      </c>
      <c r="W50" s="223"/>
      <c r="X50" s="184"/>
      <c r="Y50" s="184"/>
      <c r="Z50" s="184"/>
      <c r="AA50" s="184"/>
      <c r="AB50" s="184"/>
      <c r="AC50" s="184"/>
      <c r="AD50" s="229">
        <f t="shared" si="4"/>
        <v>0</v>
      </c>
      <c r="AE50" s="269"/>
      <c r="AF50" s="185"/>
      <c r="AG50" s="229">
        <f t="shared" si="5"/>
        <v>0</v>
      </c>
      <c r="AH50" s="28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229">
        <f t="shared" si="6"/>
        <v>0</v>
      </c>
    </row>
    <row r="51" spans="1:46">
      <c r="A51" s="502"/>
      <c r="B51" s="503"/>
      <c r="C51" s="232" t="str">
        <f t="shared" ref="C51" si="62">IF(TRIM(C50)="","",$C$73)</f>
        <v/>
      </c>
      <c r="D51" s="237"/>
      <c r="E51" s="224"/>
      <c r="F51" s="186"/>
      <c r="G51" s="186"/>
      <c r="H51" s="230">
        <f t="shared" si="1"/>
        <v>0</v>
      </c>
      <c r="I51" s="218"/>
      <c r="J51" s="184"/>
      <c r="K51" s="184"/>
      <c r="L51" s="184"/>
      <c r="M51" s="212"/>
      <c r="N51" s="217"/>
      <c r="O51" s="187"/>
      <c r="P51" s="187"/>
      <c r="Q51" s="187"/>
      <c r="R51" s="187"/>
      <c r="S51" s="187"/>
      <c r="T51" s="187"/>
      <c r="U51" s="187"/>
      <c r="V51" s="263">
        <f t="shared" si="0"/>
        <v>0</v>
      </c>
      <c r="W51" s="223"/>
      <c r="X51" s="184"/>
      <c r="Y51" s="184"/>
      <c r="Z51" s="184"/>
      <c r="AA51" s="184"/>
      <c r="AB51" s="184"/>
      <c r="AC51" s="184"/>
      <c r="AD51" s="230">
        <f t="shared" si="4"/>
        <v>0</v>
      </c>
      <c r="AE51" s="268"/>
      <c r="AF51" s="188"/>
      <c r="AG51" s="230">
        <f t="shared" si="5"/>
        <v>0</v>
      </c>
      <c r="AH51" s="280"/>
      <c r="AI51" s="194"/>
      <c r="AJ51" s="1"/>
      <c r="AK51" s="1"/>
      <c r="AL51" s="195"/>
      <c r="AM51" s="1"/>
      <c r="AN51" s="1"/>
      <c r="AO51" s="1"/>
      <c r="AP51" s="1"/>
      <c r="AQ51" s="194"/>
      <c r="AR51" s="1"/>
      <c r="AS51" s="1"/>
      <c r="AT51" s="230">
        <f t="shared" si="6"/>
        <v>0</v>
      </c>
    </row>
    <row r="52" spans="1:46">
      <c r="A52" s="502" t="str">
        <f t="shared" ref="A52" si="63">IF(TRIM(A50)="","",IF(DATE(YEAR(A50),MONTH(A50)+1,1)&lt;=IF(WEEKDAY(A50+1)=7,A50+3,A50+1),"",IF(WEEKDAY(A50+1)=7,A50+3,A50+1)))</f>
        <v/>
      </c>
      <c r="B52" s="503" t="str">
        <f t="shared" ref="B52" si="64">IF(TRIM(A52)="","","(" &amp; MID("일월화수목금토",WEEKDAY(A52),1) &amp; ")")</f>
        <v/>
      </c>
      <c r="C52" s="232" t="str">
        <f t="shared" ref="C52" si="65">IF(TRIM(A52)="","",$C$72)</f>
        <v/>
      </c>
      <c r="D52" s="237"/>
      <c r="E52" s="218"/>
      <c r="F52" s="184"/>
      <c r="G52" s="184"/>
      <c r="H52" s="229">
        <f t="shared" si="1"/>
        <v>0</v>
      </c>
      <c r="I52" s="218"/>
      <c r="J52" s="184"/>
      <c r="K52" s="184"/>
      <c r="L52" s="184"/>
      <c r="M52" s="212"/>
      <c r="N52" s="218"/>
      <c r="O52" s="184"/>
      <c r="P52" s="184"/>
      <c r="Q52" s="184"/>
      <c r="R52" s="184"/>
      <c r="S52" s="184"/>
      <c r="T52" s="184"/>
      <c r="U52" s="184"/>
      <c r="V52" s="229">
        <f t="shared" si="0"/>
        <v>0</v>
      </c>
      <c r="W52" s="223"/>
      <c r="X52" s="184"/>
      <c r="Y52" s="184"/>
      <c r="Z52" s="184"/>
      <c r="AA52" s="184"/>
      <c r="AB52" s="184"/>
      <c r="AC52" s="184"/>
      <c r="AD52" s="229">
        <f t="shared" si="4"/>
        <v>0</v>
      </c>
      <c r="AE52" s="269"/>
      <c r="AF52" s="185"/>
      <c r="AG52" s="229">
        <f t="shared" si="5"/>
        <v>0</v>
      </c>
      <c r="AH52" s="28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229">
        <f t="shared" si="6"/>
        <v>0</v>
      </c>
    </row>
    <row r="53" spans="1:46">
      <c r="A53" s="502"/>
      <c r="B53" s="503"/>
      <c r="C53" s="232" t="str">
        <f t="shared" ref="C53" si="66">IF(TRIM(C52)="","",$C$73)</f>
        <v/>
      </c>
      <c r="D53" s="237"/>
      <c r="E53" s="224"/>
      <c r="F53" s="186"/>
      <c r="G53" s="186"/>
      <c r="H53" s="230">
        <f t="shared" si="1"/>
        <v>0</v>
      </c>
      <c r="I53" s="218"/>
      <c r="J53" s="184"/>
      <c r="K53" s="184"/>
      <c r="L53" s="184"/>
      <c r="M53" s="212"/>
      <c r="N53" s="217"/>
      <c r="O53" s="187"/>
      <c r="P53" s="187"/>
      <c r="Q53" s="187"/>
      <c r="R53" s="187"/>
      <c r="S53" s="187"/>
      <c r="T53" s="187"/>
      <c r="U53" s="187"/>
      <c r="V53" s="263">
        <f t="shared" si="0"/>
        <v>0</v>
      </c>
      <c r="W53" s="223"/>
      <c r="X53" s="184"/>
      <c r="Y53" s="184"/>
      <c r="Z53" s="184"/>
      <c r="AA53" s="184"/>
      <c r="AB53" s="184"/>
      <c r="AC53" s="184"/>
      <c r="AD53" s="230">
        <f t="shared" si="4"/>
        <v>0</v>
      </c>
      <c r="AE53" s="268"/>
      <c r="AF53" s="188"/>
      <c r="AG53" s="230">
        <f t="shared" si="5"/>
        <v>0</v>
      </c>
      <c r="AH53" s="280"/>
      <c r="AI53" s="1"/>
      <c r="AJ53" s="1"/>
      <c r="AK53" s="194"/>
      <c r="AL53" s="194"/>
      <c r="AM53" s="194"/>
      <c r="AN53" s="194"/>
      <c r="AO53" s="194"/>
      <c r="AP53" s="194"/>
      <c r="AQ53" s="194"/>
      <c r="AR53" s="1"/>
      <c r="AS53" s="1"/>
      <c r="AT53" s="230">
        <f t="shared" si="6"/>
        <v>0</v>
      </c>
    </row>
    <row r="54" spans="1:46">
      <c r="A54" s="502" t="str">
        <f t="shared" ref="A54" si="67">IF(TRIM(A52)="","",IF(DATE(YEAR(A52),MONTH(A52)+1,1)&lt;=IF(WEEKDAY(A52+1)=7,A52+3,A52+1),"",IF(WEEKDAY(A52+1)=7,A52+3,A52+1)))</f>
        <v/>
      </c>
      <c r="B54" s="503" t="str">
        <f t="shared" ref="B54" si="68">IF(TRIM(A54)="","","(" &amp; MID("일월화수목금토",WEEKDAY(A54),1) &amp; ")")</f>
        <v/>
      </c>
      <c r="C54" s="232" t="str">
        <f t="shared" ref="C54" si="69">IF(TRIM(A54)="","",$C$72)</f>
        <v/>
      </c>
      <c r="D54" s="237"/>
      <c r="E54" s="218"/>
      <c r="F54" s="184"/>
      <c r="G54" s="184"/>
      <c r="H54" s="229">
        <f t="shared" si="1"/>
        <v>0</v>
      </c>
      <c r="I54" s="218"/>
      <c r="J54" s="184"/>
      <c r="K54" s="184"/>
      <c r="L54" s="184"/>
      <c r="M54" s="212"/>
      <c r="N54" s="218"/>
      <c r="O54" s="184"/>
      <c r="P54" s="184"/>
      <c r="Q54" s="184"/>
      <c r="R54" s="184"/>
      <c r="S54" s="184"/>
      <c r="T54" s="184"/>
      <c r="U54" s="184"/>
      <c r="V54" s="229">
        <f t="shared" si="0"/>
        <v>0</v>
      </c>
      <c r="W54" s="223"/>
      <c r="X54" s="184"/>
      <c r="Y54" s="184"/>
      <c r="Z54" s="184"/>
      <c r="AA54" s="184"/>
      <c r="AB54" s="184"/>
      <c r="AC54" s="184"/>
      <c r="AD54" s="229">
        <f t="shared" si="4"/>
        <v>0</v>
      </c>
      <c r="AE54" s="269"/>
      <c r="AF54" s="185"/>
      <c r="AG54" s="229">
        <f t="shared" si="5"/>
        <v>0</v>
      </c>
      <c r="AH54" s="28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229">
        <f t="shared" si="6"/>
        <v>0</v>
      </c>
    </row>
    <row r="55" spans="1:46">
      <c r="A55" s="502"/>
      <c r="B55" s="503"/>
      <c r="C55" s="232" t="str">
        <f t="shared" ref="C55" si="70">IF(TRIM(C54)="","",$C$73)</f>
        <v/>
      </c>
      <c r="D55" s="237"/>
      <c r="E55" s="224"/>
      <c r="F55" s="186"/>
      <c r="G55" s="186"/>
      <c r="H55" s="230">
        <f t="shared" si="1"/>
        <v>0</v>
      </c>
      <c r="I55" s="218"/>
      <c r="J55" s="184"/>
      <c r="K55" s="184"/>
      <c r="L55" s="184"/>
      <c r="M55" s="212"/>
      <c r="N55" s="217"/>
      <c r="O55" s="187"/>
      <c r="P55" s="187"/>
      <c r="Q55" s="187"/>
      <c r="R55" s="187"/>
      <c r="S55" s="187"/>
      <c r="T55" s="187"/>
      <c r="U55" s="187"/>
      <c r="V55" s="263">
        <f t="shared" si="0"/>
        <v>0</v>
      </c>
      <c r="W55" s="223"/>
      <c r="X55" s="184"/>
      <c r="Y55" s="184"/>
      <c r="Z55" s="184"/>
      <c r="AA55" s="184"/>
      <c r="AB55" s="184"/>
      <c r="AC55" s="184"/>
      <c r="AD55" s="230">
        <f t="shared" si="4"/>
        <v>0</v>
      </c>
      <c r="AE55" s="268"/>
      <c r="AF55" s="188"/>
      <c r="AG55" s="230">
        <f t="shared" si="5"/>
        <v>0</v>
      </c>
      <c r="AH55" s="280"/>
      <c r="AI55" s="194"/>
      <c r="AJ55" s="1"/>
      <c r="AK55" s="194"/>
      <c r="AL55" s="195"/>
      <c r="AM55" s="1"/>
      <c r="AN55" s="1"/>
      <c r="AO55" s="1"/>
      <c r="AP55" s="1"/>
      <c r="AQ55" s="57"/>
      <c r="AR55" s="1"/>
      <c r="AS55" s="1"/>
      <c r="AT55" s="230">
        <f t="shared" si="6"/>
        <v>0</v>
      </c>
    </row>
    <row r="56" spans="1:46">
      <c r="A56" s="502" t="str">
        <f t="shared" ref="A56" si="71">IF(TRIM(A54)="","",IF(DATE(YEAR(A54),MONTH(A54)+1,1)&lt;=IF(WEEKDAY(A54+1)=7,A54+3,A54+1),"",IF(WEEKDAY(A54+1)=7,A54+3,A54+1)))</f>
        <v/>
      </c>
      <c r="B56" s="503" t="str">
        <f t="shared" ref="B56" si="72">IF(TRIM(A56)="","","(" &amp; MID("일월화수목금토",WEEKDAY(A56),1) &amp; ")")</f>
        <v/>
      </c>
      <c r="C56" s="232" t="str">
        <f t="shared" ref="C56" si="73">IF(TRIM(A56)="","",$C$72)</f>
        <v/>
      </c>
      <c r="D56" s="237"/>
      <c r="E56" s="218"/>
      <c r="F56" s="184"/>
      <c r="G56" s="184"/>
      <c r="H56" s="229">
        <f t="shared" si="1"/>
        <v>0</v>
      </c>
      <c r="I56" s="218"/>
      <c r="J56" s="184"/>
      <c r="K56" s="184"/>
      <c r="L56" s="184"/>
      <c r="M56" s="212"/>
      <c r="N56" s="218"/>
      <c r="O56" s="184"/>
      <c r="P56" s="184"/>
      <c r="Q56" s="184"/>
      <c r="R56" s="184"/>
      <c r="S56" s="184"/>
      <c r="T56" s="184"/>
      <c r="U56" s="184"/>
      <c r="V56" s="229">
        <f t="shared" si="0"/>
        <v>0</v>
      </c>
      <c r="W56" s="223"/>
      <c r="X56" s="184"/>
      <c r="Y56" s="184"/>
      <c r="Z56" s="184"/>
      <c r="AA56" s="184"/>
      <c r="AB56" s="184"/>
      <c r="AC56" s="184"/>
      <c r="AD56" s="229">
        <f t="shared" si="4"/>
        <v>0</v>
      </c>
      <c r="AE56" s="269"/>
      <c r="AF56" s="185"/>
      <c r="AG56" s="229">
        <f t="shared" si="5"/>
        <v>0</v>
      </c>
      <c r="AH56" s="28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229">
        <f t="shared" si="6"/>
        <v>0</v>
      </c>
    </row>
    <row r="57" spans="1:46">
      <c r="A57" s="502"/>
      <c r="B57" s="503"/>
      <c r="C57" s="232" t="str">
        <f t="shared" ref="C57" si="74">IF(TRIM(C56)="","",$C$73)</f>
        <v/>
      </c>
      <c r="D57" s="237"/>
      <c r="E57" s="224"/>
      <c r="F57" s="186"/>
      <c r="G57" s="186"/>
      <c r="H57" s="230">
        <f t="shared" si="1"/>
        <v>0</v>
      </c>
      <c r="I57" s="218"/>
      <c r="J57" s="184"/>
      <c r="K57" s="184"/>
      <c r="L57" s="184"/>
      <c r="M57" s="212"/>
      <c r="N57" s="217"/>
      <c r="O57" s="187"/>
      <c r="P57" s="187"/>
      <c r="Q57" s="187"/>
      <c r="R57" s="187"/>
      <c r="S57" s="187"/>
      <c r="T57" s="187"/>
      <c r="U57" s="187"/>
      <c r="V57" s="263">
        <f t="shared" si="0"/>
        <v>0</v>
      </c>
      <c r="W57" s="223"/>
      <c r="X57" s="184"/>
      <c r="Y57" s="184"/>
      <c r="Z57" s="184"/>
      <c r="AA57" s="184"/>
      <c r="AB57" s="184"/>
      <c r="AC57" s="184"/>
      <c r="AD57" s="230">
        <f t="shared" si="4"/>
        <v>0</v>
      </c>
      <c r="AE57" s="268"/>
      <c r="AF57" s="188"/>
      <c r="AG57" s="230">
        <f t="shared" si="5"/>
        <v>0</v>
      </c>
      <c r="AH57" s="280"/>
      <c r="AI57" s="194"/>
      <c r="AJ57" s="1"/>
      <c r="AK57" s="194"/>
      <c r="AL57" s="194"/>
      <c r="AM57" s="194"/>
      <c r="AN57" s="194"/>
      <c r="AO57" s="194"/>
      <c r="AP57" s="1"/>
      <c r="AQ57" s="1"/>
      <c r="AR57" s="1"/>
      <c r="AS57" s="1"/>
      <c r="AT57" s="230">
        <f t="shared" si="6"/>
        <v>0</v>
      </c>
    </row>
    <row r="58" spans="1:46">
      <c r="A58" s="502" t="str">
        <f t="shared" ref="A58" si="75">IF(TRIM(A56)="","",IF(DATE(YEAR(A56),MONTH(A56)+1,1)&lt;=IF(WEEKDAY(A56+1)=7,A56+3,A56+1),"",IF(WEEKDAY(A56+1)=7,A56+3,A56+1)))</f>
        <v/>
      </c>
      <c r="B58" s="503" t="str">
        <f t="shared" ref="B58" si="76">IF(TRIM(A58)="","","(" &amp; MID("일월화수목금토",WEEKDAY(A58),1) &amp; ")")</f>
        <v/>
      </c>
      <c r="C58" s="232" t="str">
        <f t="shared" ref="C58" si="77">IF(TRIM(A58)="","",$C$72)</f>
        <v/>
      </c>
      <c r="D58" s="237"/>
      <c r="E58" s="218"/>
      <c r="F58" s="184"/>
      <c r="G58" s="184"/>
      <c r="H58" s="229">
        <f t="shared" si="1"/>
        <v>0</v>
      </c>
      <c r="I58" s="218"/>
      <c r="J58" s="184"/>
      <c r="K58" s="184"/>
      <c r="L58" s="184"/>
      <c r="M58" s="212"/>
      <c r="N58" s="218"/>
      <c r="O58" s="184"/>
      <c r="P58" s="184"/>
      <c r="Q58" s="184"/>
      <c r="R58" s="184"/>
      <c r="S58" s="184"/>
      <c r="T58" s="184"/>
      <c r="U58" s="184"/>
      <c r="V58" s="229">
        <f t="shared" si="0"/>
        <v>0</v>
      </c>
      <c r="W58" s="223"/>
      <c r="X58" s="184"/>
      <c r="Y58" s="184"/>
      <c r="Z58" s="184"/>
      <c r="AA58" s="184"/>
      <c r="AB58" s="184"/>
      <c r="AC58" s="184"/>
      <c r="AD58" s="229">
        <f t="shared" si="4"/>
        <v>0</v>
      </c>
      <c r="AE58" s="269"/>
      <c r="AF58" s="185"/>
      <c r="AG58" s="229">
        <f t="shared" si="5"/>
        <v>0</v>
      </c>
      <c r="AH58" s="28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229">
        <f t="shared" si="6"/>
        <v>0</v>
      </c>
    </row>
    <row r="59" spans="1:46">
      <c r="A59" s="502"/>
      <c r="B59" s="503"/>
      <c r="C59" s="232" t="str">
        <f t="shared" ref="C59" si="78">IF(TRIM(C58)="","",$C$73)</f>
        <v/>
      </c>
      <c r="D59" s="237"/>
      <c r="E59" s="224"/>
      <c r="F59" s="186"/>
      <c r="G59" s="186"/>
      <c r="H59" s="230">
        <f t="shared" si="1"/>
        <v>0</v>
      </c>
      <c r="I59" s="218"/>
      <c r="J59" s="184"/>
      <c r="K59" s="184"/>
      <c r="L59" s="184"/>
      <c r="M59" s="212"/>
      <c r="N59" s="217"/>
      <c r="O59" s="187"/>
      <c r="P59" s="187"/>
      <c r="Q59" s="187"/>
      <c r="R59" s="187"/>
      <c r="S59" s="187"/>
      <c r="T59" s="187"/>
      <c r="U59" s="187"/>
      <c r="V59" s="263">
        <f t="shared" si="0"/>
        <v>0</v>
      </c>
      <c r="W59" s="223"/>
      <c r="X59" s="184"/>
      <c r="Y59" s="184"/>
      <c r="Z59" s="184"/>
      <c r="AA59" s="184"/>
      <c r="AB59" s="184"/>
      <c r="AC59" s="184"/>
      <c r="AD59" s="230">
        <f t="shared" si="4"/>
        <v>0</v>
      </c>
      <c r="AE59" s="268"/>
      <c r="AF59" s="188"/>
      <c r="AG59" s="230">
        <f t="shared" si="5"/>
        <v>0</v>
      </c>
      <c r="AH59" s="281"/>
      <c r="AI59" s="194"/>
      <c r="AJ59" s="1"/>
      <c r="AK59" s="194"/>
      <c r="AL59" s="194"/>
      <c r="AM59" s="1"/>
      <c r="AN59" s="1"/>
      <c r="AO59" s="1"/>
      <c r="AP59" s="1"/>
      <c r="AQ59" s="1"/>
      <c r="AR59" s="1"/>
      <c r="AS59" s="1"/>
      <c r="AT59" s="230">
        <f t="shared" si="6"/>
        <v>0</v>
      </c>
    </row>
    <row r="60" spans="1:46">
      <c r="A60" s="504"/>
      <c r="B60" s="505"/>
      <c r="C60" s="232"/>
      <c r="D60" s="237"/>
      <c r="E60" s="218"/>
      <c r="F60" s="184"/>
      <c r="G60" s="184"/>
      <c r="H60" s="229">
        <f t="shared" si="1"/>
        <v>0</v>
      </c>
      <c r="I60" s="218"/>
      <c r="J60" s="184"/>
      <c r="K60" s="184"/>
      <c r="L60" s="184"/>
      <c r="M60" s="212"/>
      <c r="N60" s="218"/>
      <c r="O60" s="184"/>
      <c r="P60" s="184"/>
      <c r="Q60" s="184"/>
      <c r="R60" s="184"/>
      <c r="S60" s="184"/>
      <c r="T60" s="184"/>
      <c r="U60" s="184"/>
      <c r="V60" s="229">
        <f t="shared" si="0"/>
        <v>0</v>
      </c>
      <c r="W60" s="223"/>
      <c r="X60" s="184"/>
      <c r="Y60" s="184"/>
      <c r="Z60" s="184"/>
      <c r="AA60" s="184"/>
      <c r="AB60" s="184"/>
      <c r="AC60" s="184"/>
      <c r="AD60" s="229">
        <f t="shared" si="4"/>
        <v>0</v>
      </c>
      <c r="AE60" s="269"/>
      <c r="AF60" s="185"/>
      <c r="AG60" s="229">
        <f t="shared" si="5"/>
        <v>0</v>
      </c>
      <c r="AH60" s="28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229">
        <f t="shared" si="6"/>
        <v>0</v>
      </c>
    </row>
    <row r="61" spans="1:46">
      <c r="A61" s="506"/>
      <c r="B61" s="507"/>
      <c r="C61" s="232"/>
      <c r="D61" s="237"/>
      <c r="E61" s="224"/>
      <c r="F61" s="186"/>
      <c r="G61" s="186"/>
      <c r="H61" s="230">
        <f t="shared" si="1"/>
        <v>0</v>
      </c>
      <c r="I61" s="218"/>
      <c r="J61" s="184"/>
      <c r="K61" s="184"/>
      <c r="L61" s="184"/>
      <c r="M61" s="212"/>
      <c r="N61" s="217"/>
      <c r="O61" s="187"/>
      <c r="P61" s="187"/>
      <c r="Q61" s="187"/>
      <c r="R61" s="187"/>
      <c r="S61" s="187"/>
      <c r="T61" s="187"/>
      <c r="U61" s="187"/>
      <c r="V61" s="263">
        <f t="shared" si="0"/>
        <v>0</v>
      </c>
      <c r="W61" s="223"/>
      <c r="X61" s="184"/>
      <c r="Y61" s="184"/>
      <c r="Z61" s="184"/>
      <c r="AA61" s="184"/>
      <c r="AB61" s="184"/>
      <c r="AC61" s="184"/>
      <c r="AD61" s="230">
        <f t="shared" si="4"/>
        <v>0</v>
      </c>
      <c r="AE61" s="268"/>
      <c r="AF61" s="188"/>
      <c r="AG61" s="230">
        <f t="shared" si="5"/>
        <v>0</v>
      </c>
      <c r="AH61" s="280"/>
      <c r="AI61" s="194"/>
      <c r="AJ61" s="1"/>
      <c r="AK61" s="194"/>
      <c r="AL61" s="195"/>
      <c r="AM61" s="1"/>
      <c r="AN61" s="1"/>
      <c r="AO61" s="1"/>
      <c r="AP61" s="1"/>
      <c r="AQ61" s="1"/>
      <c r="AR61" s="1"/>
      <c r="AS61" s="1"/>
      <c r="AT61" s="230">
        <f t="shared" si="6"/>
        <v>0</v>
      </c>
    </row>
    <row r="62" spans="1:46">
      <c r="A62" s="502" t="str">
        <f t="shared" ref="A62" si="79">IF(TRIM(A60)="","",IF(DATE(YEAR(A60),MONTH(A60)+1,1)&lt;=IF(WEEKDAY(A60+1)=7,A60+3,A60+1),"",IF(WEEKDAY(A60+1)=7,A60+3,A60+1)))</f>
        <v/>
      </c>
      <c r="B62" s="503" t="str">
        <f t="shared" ref="B62" si="80">IF(TRIM(A62)="","","(" &amp; MID("일월화수목금토",WEEKDAY(A62),1) &amp; ")")</f>
        <v/>
      </c>
      <c r="C62" s="232" t="str">
        <f t="shared" ref="C62" si="81">IF(TRIM(A62)="","",$C$72)</f>
        <v/>
      </c>
      <c r="D62" s="237"/>
      <c r="E62" s="218"/>
      <c r="F62" s="184"/>
      <c r="G62" s="184"/>
      <c r="H62" s="229">
        <f t="shared" si="1"/>
        <v>0</v>
      </c>
      <c r="I62" s="218"/>
      <c r="J62" s="184"/>
      <c r="K62" s="184"/>
      <c r="L62" s="184"/>
      <c r="M62" s="212"/>
      <c r="N62" s="218"/>
      <c r="O62" s="184"/>
      <c r="P62" s="184"/>
      <c r="Q62" s="184"/>
      <c r="R62" s="184"/>
      <c r="S62" s="184"/>
      <c r="T62" s="184"/>
      <c r="U62" s="184"/>
      <c r="V62" s="229">
        <f t="shared" si="0"/>
        <v>0</v>
      </c>
      <c r="W62" s="223"/>
      <c r="X62" s="184"/>
      <c r="Y62" s="184"/>
      <c r="Z62" s="184"/>
      <c r="AA62" s="184"/>
      <c r="AB62" s="184"/>
      <c r="AC62" s="184"/>
      <c r="AD62" s="229">
        <f t="shared" si="4"/>
        <v>0</v>
      </c>
      <c r="AE62" s="269"/>
      <c r="AF62" s="185"/>
      <c r="AG62" s="229">
        <f t="shared" si="5"/>
        <v>0</v>
      </c>
      <c r="AH62" s="28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229">
        <f t="shared" si="6"/>
        <v>0</v>
      </c>
    </row>
    <row r="63" spans="1:46">
      <c r="A63" s="502"/>
      <c r="B63" s="503"/>
      <c r="C63" s="232" t="str">
        <f t="shared" ref="C63" si="82">IF(TRIM(C62)="","",$C$73)</f>
        <v/>
      </c>
      <c r="D63" s="237"/>
      <c r="E63" s="224"/>
      <c r="F63" s="186"/>
      <c r="G63" s="186"/>
      <c r="H63" s="230">
        <f t="shared" si="1"/>
        <v>0</v>
      </c>
      <c r="I63" s="218"/>
      <c r="J63" s="184"/>
      <c r="K63" s="184"/>
      <c r="L63" s="184"/>
      <c r="M63" s="212"/>
      <c r="N63" s="217"/>
      <c r="O63" s="187"/>
      <c r="P63" s="187"/>
      <c r="Q63" s="187"/>
      <c r="R63" s="187"/>
      <c r="S63" s="187"/>
      <c r="T63" s="187"/>
      <c r="U63" s="187"/>
      <c r="V63" s="263">
        <f t="shared" si="0"/>
        <v>0</v>
      </c>
      <c r="W63" s="223"/>
      <c r="X63" s="184"/>
      <c r="Y63" s="184"/>
      <c r="Z63" s="184"/>
      <c r="AA63" s="184"/>
      <c r="AB63" s="184"/>
      <c r="AC63" s="184"/>
      <c r="AD63" s="230">
        <f t="shared" si="4"/>
        <v>0</v>
      </c>
      <c r="AE63" s="268"/>
      <c r="AF63" s="188"/>
      <c r="AG63" s="230">
        <f t="shared" si="5"/>
        <v>0</v>
      </c>
      <c r="AH63" s="280"/>
      <c r="AI63" s="194"/>
      <c r="AJ63" s="1"/>
      <c r="AK63" s="194"/>
      <c r="AL63" s="195"/>
      <c r="AM63" s="1"/>
      <c r="AN63" s="1"/>
      <c r="AO63" s="1"/>
      <c r="AP63" s="1"/>
      <c r="AQ63" s="1"/>
      <c r="AR63" s="1"/>
      <c r="AS63" s="1"/>
      <c r="AT63" s="230">
        <f t="shared" si="6"/>
        <v>0</v>
      </c>
    </row>
    <row r="64" spans="1:46">
      <c r="A64" s="502" t="str">
        <f t="shared" ref="A64" si="83">IF(TRIM(A62)="","",IF(DATE(YEAR(A62),MONTH(A62)+1,1)&lt;=IF(WEEKDAY(A62+1)=7,A62+3,A62+1),"",IF(WEEKDAY(A62+1)=7,A62+3,A62+1)))</f>
        <v/>
      </c>
      <c r="B64" s="503" t="str">
        <f t="shared" ref="B64" si="84">IF(TRIM(A64)="","","(" &amp; MID("일월화수목금토",WEEKDAY(A64),1) &amp; ")")</f>
        <v/>
      </c>
      <c r="C64" s="232" t="str">
        <f t="shared" ref="C64" si="85">IF(TRIM(A64)="","",$C$72)</f>
        <v/>
      </c>
      <c r="D64" s="237"/>
      <c r="E64" s="224"/>
      <c r="F64" s="186"/>
      <c r="G64" s="186"/>
      <c r="H64" s="229">
        <f t="shared" si="1"/>
        <v>0</v>
      </c>
      <c r="I64" s="218"/>
      <c r="J64" s="184"/>
      <c r="K64" s="184"/>
      <c r="L64" s="184"/>
      <c r="M64" s="212"/>
      <c r="N64" s="218"/>
      <c r="O64" s="184"/>
      <c r="P64" s="184"/>
      <c r="Q64" s="184"/>
      <c r="R64" s="184"/>
      <c r="S64" s="184"/>
      <c r="T64" s="184"/>
      <c r="U64" s="184"/>
      <c r="V64" s="229">
        <f t="shared" si="0"/>
        <v>0</v>
      </c>
      <c r="W64" s="223"/>
      <c r="X64" s="184"/>
      <c r="Y64" s="184"/>
      <c r="Z64" s="184"/>
      <c r="AA64" s="184"/>
      <c r="AB64" s="184"/>
      <c r="AC64" s="184"/>
      <c r="AD64" s="229">
        <f t="shared" si="4"/>
        <v>0</v>
      </c>
      <c r="AE64" s="269"/>
      <c r="AF64" s="185"/>
      <c r="AG64" s="229">
        <f t="shared" si="5"/>
        <v>0</v>
      </c>
      <c r="AH64" s="281"/>
      <c r="AI64" s="1"/>
      <c r="AJ64" s="1"/>
      <c r="AK64" s="1"/>
      <c r="AL64" s="1"/>
      <c r="AM64" s="196"/>
      <c r="AN64" s="196"/>
      <c r="AO64" s="1"/>
      <c r="AP64" s="196"/>
      <c r="AQ64" s="1"/>
      <c r="AR64" s="1"/>
      <c r="AS64" s="1"/>
      <c r="AT64" s="229">
        <f t="shared" si="6"/>
        <v>0</v>
      </c>
    </row>
    <row r="65" spans="1:46">
      <c r="A65" s="502"/>
      <c r="B65" s="503"/>
      <c r="C65" s="232" t="str">
        <f t="shared" ref="C65" si="86">IF(TRIM(C64)="","",$C$73)</f>
        <v/>
      </c>
      <c r="D65" s="237"/>
      <c r="E65" s="224"/>
      <c r="F65" s="186"/>
      <c r="G65" s="186"/>
      <c r="H65" s="230">
        <f t="shared" si="1"/>
        <v>0</v>
      </c>
      <c r="I65" s="218"/>
      <c r="J65" s="184"/>
      <c r="K65" s="184"/>
      <c r="L65" s="184"/>
      <c r="M65" s="212"/>
      <c r="N65" s="217"/>
      <c r="O65" s="187"/>
      <c r="P65" s="187"/>
      <c r="Q65" s="187"/>
      <c r="R65" s="187"/>
      <c r="S65" s="187"/>
      <c r="T65" s="187"/>
      <c r="U65" s="187"/>
      <c r="V65" s="263">
        <f t="shared" si="0"/>
        <v>0</v>
      </c>
      <c r="W65" s="223"/>
      <c r="X65" s="184"/>
      <c r="Y65" s="184"/>
      <c r="Z65" s="184"/>
      <c r="AA65" s="184"/>
      <c r="AB65" s="184"/>
      <c r="AC65" s="184"/>
      <c r="AD65" s="230">
        <f t="shared" si="4"/>
        <v>0</v>
      </c>
      <c r="AE65" s="268"/>
      <c r="AF65" s="188"/>
      <c r="AG65" s="230">
        <f t="shared" si="5"/>
        <v>0</v>
      </c>
      <c r="AH65" s="280"/>
      <c r="AI65" s="194"/>
      <c r="AJ65" s="1"/>
      <c r="AK65" s="194"/>
      <c r="AL65" s="195"/>
      <c r="AM65" s="197"/>
      <c r="AN65" s="197"/>
      <c r="AO65" s="1"/>
      <c r="AP65" s="197"/>
      <c r="AQ65" s="1"/>
      <c r="AR65" s="1"/>
      <c r="AS65" s="1"/>
      <c r="AT65" s="230">
        <f t="shared" si="6"/>
        <v>0</v>
      </c>
    </row>
    <row r="66" spans="1:46">
      <c r="A66" s="502" t="str">
        <f t="shared" ref="A66" si="87">IF(TRIM(A64)="","",IF(DATE(YEAR(A64),MONTH(A64)+1,1)&lt;=IF(WEEKDAY(A64+1)=7,A64+3,A64+1),"",IF(WEEKDAY(A64+1)=7,A64+3,A64+1)))</f>
        <v/>
      </c>
      <c r="B66" s="503" t="str">
        <f t="shared" ref="B66" si="88">IF(TRIM(A66)="","","(" &amp; MID("일월화수목금토",WEEKDAY(A66),1) &amp; ")")</f>
        <v/>
      </c>
      <c r="C66" s="232" t="str">
        <f t="shared" ref="C66" si="89">IF(TRIM(A66)="","",$C$72)</f>
        <v/>
      </c>
      <c r="D66" s="237"/>
      <c r="E66" s="218"/>
      <c r="F66" s="184"/>
      <c r="G66" s="184"/>
      <c r="H66" s="229">
        <f t="shared" si="1"/>
        <v>0</v>
      </c>
      <c r="I66" s="218"/>
      <c r="J66" s="184"/>
      <c r="K66" s="184"/>
      <c r="L66" s="184"/>
      <c r="M66" s="212"/>
      <c r="N66" s="218"/>
      <c r="O66" s="184"/>
      <c r="P66" s="184"/>
      <c r="Q66" s="184"/>
      <c r="R66" s="184"/>
      <c r="S66" s="184"/>
      <c r="T66" s="184"/>
      <c r="U66" s="184"/>
      <c r="V66" s="229">
        <f t="shared" si="0"/>
        <v>0</v>
      </c>
      <c r="W66" s="223"/>
      <c r="X66" s="184"/>
      <c r="Y66" s="184"/>
      <c r="Z66" s="184"/>
      <c r="AA66" s="184"/>
      <c r="AB66" s="184"/>
      <c r="AC66" s="184"/>
      <c r="AD66" s="229">
        <f t="shared" si="4"/>
        <v>0</v>
      </c>
      <c r="AE66" s="269"/>
      <c r="AF66" s="185"/>
      <c r="AG66" s="229">
        <f t="shared" si="5"/>
        <v>0</v>
      </c>
      <c r="AH66" s="28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229">
        <f t="shared" si="6"/>
        <v>0</v>
      </c>
    </row>
    <row r="67" spans="1:46">
      <c r="A67" s="502"/>
      <c r="B67" s="503"/>
      <c r="C67" s="232" t="str">
        <f t="shared" ref="C67" si="90">IF(TRIM(C66)="","",$C$73)</f>
        <v/>
      </c>
      <c r="D67" s="237"/>
      <c r="E67" s="224"/>
      <c r="F67" s="186"/>
      <c r="G67" s="186"/>
      <c r="H67" s="230">
        <f t="shared" si="1"/>
        <v>0</v>
      </c>
      <c r="I67" s="218"/>
      <c r="J67" s="184"/>
      <c r="K67" s="184"/>
      <c r="L67" s="184"/>
      <c r="M67" s="212"/>
      <c r="N67" s="217"/>
      <c r="O67" s="187"/>
      <c r="P67" s="187"/>
      <c r="Q67" s="187"/>
      <c r="R67" s="187"/>
      <c r="S67" s="187"/>
      <c r="T67" s="187"/>
      <c r="U67" s="187"/>
      <c r="V67" s="263">
        <f t="shared" si="0"/>
        <v>0</v>
      </c>
      <c r="W67" s="223"/>
      <c r="X67" s="184"/>
      <c r="Y67" s="184"/>
      <c r="Z67" s="184"/>
      <c r="AA67" s="184"/>
      <c r="AB67" s="184"/>
      <c r="AC67" s="184"/>
      <c r="AD67" s="230">
        <f t="shared" si="4"/>
        <v>0</v>
      </c>
      <c r="AE67" s="268"/>
      <c r="AF67" s="188"/>
      <c r="AG67" s="230">
        <f t="shared" si="5"/>
        <v>0</v>
      </c>
      <c r="AH67" s="280"/>
      <c r="AI67" s="194"/>
      <c r="AJ67" s="195"/>
      <c r="AK67" s="194"/>
      <c r="AL67" s="195"/>
      <c r="AM67" s="195"/>
      <c r="AN67" s="195"/>
      <c r="AO67" s="1"/>
      <c r="AP67" s="195"/>
      <c r="AQ67" s="1"/>
      <c r="AR67" s="1"/>
      <c r="AS67" s="1"/>
      <c r="AT67" s="230">
        <f t="shared" si="6"/>
        <v>0</v>
      </c>
    </row>
    <row r="68" spans="1:46">
      <c r="A68" s="502" t="str">
        <f t="shared" ref="A68" si="91">IF(TRIM(A66)="","",IF(DATE(YEAR(A66),MONTH(A66)+1,1)&lt;=IF(WEEKDAY(A66+1)=7,A66+3,A66+1),"",IF(WEEKDAY(A66+1)=7,A66+3,A66+1)))</f>
        <v/>
      </c>
      <c r="B68" s="503" t="str">
        <f t="shared" ref="B68" si="92">IF(TRIM(A68)="","","(" &amp; MID("일월화수목금토",WEEKDAY(A68),1) &amp; ")")</f>
        <v/>
      </c>
      <c r="C68" s="232" t="str">
        <f t="shared" ref="C68" si="93">IF(TRIM(A68)="","",$C$72)</f>
        <v/>
      </c>
      <c r="D68" s="237"/>
      <c r="E68" s="224"/>
      <c r="F68" s="186"/>
      <c r="G68" s="186"/>
      <c r="H68" s="229">
        <f t="shared" si="1"/>
        <v>0</v>
      </c>
      <c r="I68" s="218"/>
      <c r="J68" s="184"/>
      <c r="K68" s="184"/>
      <c r="L68" s="184"/>
      <c r="M68" s="212"/>
      <c r="N68" s="218"/>
      <c r="O68" s="184"/>
      <c r="P68" s="184"/>
      <c r="Q68" s="184"/>
      <c r="R68" s="184"/>
      <c r="S68" s="184"/>
      <c r="T68" s="184"/>
      <c r="U68" s="184"/>
      <c r="V68" s="229">
        <f t="shared" si="0"/>
        <v>0</v>
      </c>
      <c r="W68" s="223"/>
      <c r="X68" s="184"/>
      <c r="Y68" s="184"/>
      <c r="Z68" s="184"/>
      <c r="AA68" s="184"/>
      <c r="AB68" s="184"/>
      <c r="AC68" s="184"/>
      <c r="AD68" s="229">
        <f t="shared" si="4"/>
        <v>0</v>
      </c>
      <c r="AE68" s="268"/>
      <c r="AF68" s="188"/>
      <c r="AG68" s="229">
        <f t="shared" si="5"/>
        <v>0</v>
      </c>
      <c r="AH68" s="280"/>
      <c r="AI68" s="194"/>
      <c r="AJ68" s="196"/>
      <c r="AK68" s="194"/>
      <c r="AL68" s="195"/>
      <c r="AM68" s="197"/>
      <c r="AN68" s="197"/>
      <c r="AO68" s="1"/>
      <c r="AP68" s="197"/>
      <c r="AQ68" s="1"/>
      <c r="AR68" s="1"/>
      <c r="AS68" s="1"/>
      <c r="AT68" s="229">
        <f t="shared" si="6"/>
        <v>0</v>
      </c>
    </row>
    <row r="69" spans="1:46">
      <c r="A69" s="502"/>
      <c r="B69" s="503"/>
      <c r="C69" s="232" t="str">
        <f t="shared" ref="C69" si="94">IF(TRIM(C68)="","",$C$73)</f>
        <v/>
      </c>
      <c r="D69" s="237"/>
      <c r="E69" s="224"/>
      <c r="F69" s="186"/>
      <c r="G69" s="186"/>
      <c r="H69" s="230">
        <f t="shared" si="1"/>
        <v>0</v>
      </c>
      <c r="I69" s="218"/>
      <c r="J69" s="184"/>
      <c r="K69" s="184"/>
      <c r="L69" s="184"/>
      <c r="M69" s="212"/>
      <c r="N69" s="217"/>
      <c r="O69" s="187"/>
      <c r="P69" s="187"/>
      <c r="Q69" s="187"/>
      <c r="R69" s="187"/>
      <c r="S69" s="187"/>
      <c r="T69" s="187"/>
      <c r="U69" s="187"/>
      <c r="V69" s="263">
        <f t="shared" si="0"/>
        <v>0</v>
      </c>
      <c r="W69" s="223"/>
      <c r="X69" s="184"/>
      <c r="Y69" s="184"/>
      <c r="Z69" s="184"/>
      <c r="AA69" s="184"/>
      <c r="AB69" s="184"/>
      <c r="AC69" s="184"/>
      <c r="AD69" s="230">
        <f t="shared" si="4"/>
        <v>0</v>
      </c>
      <c r="AE69" s="268"/>
      <c r="AF69" s="188"/>
      <c r="AG69" s="230">
        <f t="shared" si="5"/>
        <v>0</v>
      </c>
      <c r="AH69" s="280"/>
      <c r="AI69" s="194"/>
      <c r="AJ69" s="196"/>
      <c r="AK69" s="194"/>
      <c r="AL69" s="195"/>
      <c r="AM69" s="197"/>
      <c r="AN69" s="197"/>
      <c r="AO69" s="1"/>
      <c r="AP69" s="197"/>
      <c r="AQ69" s="1"/>
      <c r="AR69" s="1"/>
      <c r="AS69" s="1"/>
      <c r="AT69" s="230">
        <f t="shared" si="6"/>
        <v>0</v>
      </c>
    </row>
    <row r="70" spans="1:46">
      <c r="A70" s="502" t="str">
        <f t="shared" ref="A70" si="95">IF(TRIM(A68)="","",IF(DATE(YEAR(A68),MONTH(A68)+1,1)&lt;=IF(WEEKDAY(A68+1)=7,A68+3,A68+1),"",IF(WEEKDAY(A68+1)=7,A68+3,A68+1)))</f>
        <v/>
      </c>
      <c r="B70" s="503" t="str">
        <f t="shared" ref="B70" si="96">IF(TRIM(A70)="","","(" &amp; MID("일월화수목금토",WEEKDAY(A70),1) &amp; ")")</f>
        <v/>
      </c>
      <c r="C70" s="232" t="str">
        <f t="shared" ref="C70" si="97">IF(TRIM(A70)="","",$C$72)</f>
        <v/>
      </c>
      <c r="D70" s="237"/>
      <c r="E70" s="218"/>
      <c r="F70" s="184"/>
      <c r="G70" s="184"/>
      <c r="H70" s="229">
        <f t="shared" si="1"/>
        <v>0</v>
      </c>
      <c r="I70" s="218"/>
      <c r="J70" s="184"/>
      <c r="K70" s="184"/>
      <c r="L70" s="184"/>
      <c r="M70" s="212"/>
      <c r="N70" s="218"/>
      <c r="O70" s="184"/>
      <c r="P70" s="184"/>
      <c r="Q70" s="184"/>
      <c r="R70" s="184"/>
      <c r="S70" s="184"/>
      <c r="T70" s="184"/>
      <c r="U70" s="184"/>
      <c r="V70" s="229">
        <f t="shared" si="0"/>
        <v>0</v>
      </c>
      <c r="W70" s="223"/>
      <c r="X70" s="184"/>
      <c r="Y70" s="184"/>
      <c r="Z70" s="184"/>
      <c r="AA70" s="184"/>
      <c r="AB70" s="184"/>
      <c r="AC70" s="184"/>
      <c r="AD70" s="229">
        <f t="shared" si="4"/>
        <v>0</v>
      </c>
      <c r="AE70" s="269"/>
      <c r="AF70" s="185"/>
      <c r="AG70" s="229">
        <f t="shared" si="5"/>
        <v>0</v>
      </c>
      <c r="AH70" s="28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229">
        <f t="shared" si="6"/>
        <v>0</v>
      </c>
    </row>
    <row r="71" spans="1:46" ht="17.25" thickBot="1">
      <c r="A71" s="504"/>
      <c r="B71" s="505"/>
      <c r="C71" s="233" t="str">
        <f t="shared" ref="C71" si="98">IF(TRIM(C70)="","",$C$73)</f>
        <v/>
      </c>
      <c r="D71" s="238"/>
      <c r="E71" s="226"/>
      <c r="F71" s="205"/>
      <c r="G71" s="205"/>
      <c r="H71" s="230">
        <f t="shared" si="1"/>
        <v>0</v>
      </c>
      <c r="I71" s="259"/>
      <c r="J71" s="260"/>
      <c r="K71" s="260"/>
      <c r="L71" s="260"/>
      <c r="M71" s="261"/>
      <c r="N71" s="255"/>
      <c r="O71" s="256"/>
      <c r="P71" s="256"/>
      <c r="Q71" s="256"/>
      <c r="R71" s="256"/>
      <c r="S71" s="256"/>
      <c r="T71" s="256"/>
      <c r="U71" s="256"/>
      <c r="V71" s="263">
        <f t="shared" si="0"/>
        <v>0</v>
      </c>
      <c r="W71" s="262"/>
      <c r="X71" s="260"/>
      <c r="Y71" s="260"/>
      <c r="Z71" s="260"/>
      <c r="AA71" s="260"/>
      <c r="AB71" s="260"/>
      <c r="AC71" s="260"/>
      <c r="AD71" s="230">
        <f t="shared" si="4"/>
        <v>0</v>
      </c>
      <c r="AE71" s="270"/>
      <c r="AF71" s="206"/>
      <c r="AG71" s="230">
        <f t="shared" si="5"/>
        <v>0</v>
      </c>
      <c r="AH71" s="282"/>
      <c r="AI71" s="283"/>
      <c r="AJ71" s="284"/>
      <c r="AK71" s="283"/>
      <c r="AL71" s="285"/>
      <c r="AM71" s="284"/>
      <c r="AN71" s="284"/>
      <c r="AO71" s="284"/>
      <c r="AP71" s="284"/>
      <c r="AQ71" s="284"/>
      <c r="AR71" s="284"/>
      <c r="AS71" s="284"/>
      <c r="AT71" s="230">
        <f t="shared" si="6"/>
        <v>0</v>
      </c>
    </row>
    <row r="72" spans="1:46">
      <c r="A72" s="496" t="s">
        <v>95</v>
      </c>
      <c r="B72" s="497"/>
      <c r="C72" s="234" t="s">
        <v>18</v>
      </c>
      <c r="D72" s="242">
        <f>SUMIF($C$6:$C$71,$C$72,D$6:D$71)</f>
        <v>0</v>
      </c>
      <c r="E72" s="246">
        <f>SUMIF($C$6:$C$71,$C$72,E$6:E$71)</f>
        <v>0</v>
      </c>
      <c r="F72" s="244">
        <f t="shared" ref="F72:AT72" si="99">SUMIF($C$6:$C$71,$C$72,F$6:F$71)</f>
        <v>0</v>
      </c>
      <c r="G72" s="244">
        <f t="shared" si="99"/>
        <v>0</v>
      </c>
      <c r="H72" s="248">
        <f t="shared" si="99"/>
        <v>0</v>
      </c>
      <c r="I72" s="243">
        <f t="shared" si="99"/>
        <v>699</v>
      </c>
      <c r="J72" s="244">
        <f t="shared" si="99"/>
        <v>55</v>
      </c>
      <c r="K72" s="244">
        <f t="shared" si="99"/>
        <v>15</v>
      </c>
      <c r="L72" s="244">
        <f t="shared" si="99"/>
        <v>31</v>
      </c>
      <c r="M72" s="245">
        <f t="shared" si="99"/>
        <v>721</v>
      </c>
      <c r="N72" s="246">
        <f t="shared" si="99"/>
        <v>413</v>
      </c>
      <c r="O72" s="244">
        <f t="shared" si="99"/>
        <v>326</v>
      </c>
      <c r="P72" s="244">
        <f t="shared" si="99"/>
        <v>36</v>
      </c>
      <c r="Q72" s="244">
        <f t="shared" si="99"/>
        <v>532</v>
      </c>
      <c r="R72" s="244">
        <f t="shared" si="99"/>
        <v>0</v>
      </c>
      <c r="S72" s="244">
        <f t="shared" si="99"/>
        <v>19</v>
      </c>
      <c r="T72" s="244">
        <f t="shared" si="99"/>
        <v>113</v>
      </c>
      <c r="U72" s="244">
        <f t="shared" si="99"/>
        <v>529</v>
      </c>
      <c r="V72" s="248">
        <f t="shared" si="99"/>
        <v>1968</v>
      </c>
      <c r="W72" s="243">
        <f t="shared" si="99"/>
        <v>60</v>
      </c>
      <c r="X72" s="244">
        <f t="shared" si="99"/>
        <v>15</v>
      </c>
      <c r="Y72" s="244">
        <f t="shared" si="99"/>
        <v>118</v>
      </c>
      <c r="Z72" s="244">
        <f t="shared" si="99"/>
        <v>268</v>
      </c>
      <c r="AA72" s="244">
        <f t="shared" si="99"/>
        <v>8</v>
      </c>
      <c r="AB72" s="244">
        <f t="shared" si="99"/>
        <v>74</v>
      </c>
      <c r="AC72" s="244">
        <f t="shared" si="99"/>
        <v>19</v>
      </c>
      <c r="AD72" s="248">
        <f t="shared" si="99"/>
        <v>4050</v>
      </c>
      <c r="AE72" s="246">
        <f t="shared" si="99"/>
        <v>0</v>
      </c>
      <c r="AF72" s="244">
        <f t="shared" si="99"/>
        <v>1392</v>
      </c>
      <c r="AG72" s="271">
        <f t="shared" si="99"/>
        <v>1392</v>
      </c>
      <c r="AH72" s="264">
        <f t="shared" si="99"/>
        <v>2169</v>
      </c>
      <c r="AI72" s="247">
        <f t="shared" si="99"/>
        <v>80</v>
      </c>
      <c r="AJ72" s="247">
        <f t="shared" si="99"/>
        <v>129</v>
      </c>
      <c r="AK72" s="247">
        <f t="shared" si="99"/>
        <v>40</v>
      </c>
      <c r="AL72" s="247">
        <f t="shared" si="99"/>
        <v>1657</v>
      </c>
      <c r="AM72" s="247">
        <f t="shared" si="99"/>
        <v>1032</v>
      </c>
      <c r="AN72" s="247">
        <f t="shared" si="99"/>
        <v>134</v>
      </c>
      <c r="AO72" s="247">
        <f t="shared" si="99"/>
        <v>24</v>
      </c>
      <c r="AP72" s="247">
        <f t="shared" si="99"/>
        <v>205</v>
      </c>
      <c r="AQ72" s="247">
        <f t="shared" si="99"/>
        <v>0</v>
      </c>
      <c r="AR72" s="247">
        <f t="shared" si="99"/>
        <v>0</v>
      </c>
      <c r="AS72" s="247">
        <f t="shared" si="99"/>
        <v>0</v>
      </c>
      <c r="AT72" s="248">
        <f t="shared" si="99"/>
        <v>5450</v>
      </c>
    </row>
    <row r="73" spans="1:46">
      <c r="A73" s="498"/>
      <c r="B73" s="499"/>
      <c r="C73" s="235" t="s">
        <v>19</v>
      </c>
      <c r="D73" s="249">
        <f>SUMIF($C$6:$C$71,$C$73,D$6:D$71)</f>
        <v>0</v>
      </c>
      <c r="E73" s="257">
        <f>SUMIF($C$6:$C$71,$C$73,E$6:E$71)</f>
        <v>0</v>
      </c>
      <c r="F73" s="240">
        <f t="shared" ref="F73:AT73" si="100">SUMIF($C$6:$C$71,$C$73,F$6:F$71)</f>
        <v>0</v>
      </c>
      <c r="G73" s="240">
        <f t="shared" si="100"/>
        <v>0</v>
      </c>
      <c r="H73" s="254">
        <f t="shared" si="100"/>
        <v>0</v>
      </c>
      <c r="I73" s="250">
        <f t="shared" si="100"/>
        <v>25890960</v>
      </c>
      <c r="J73" s="240">
        <f t="shared" si="100"/>
        <v>3154840</v>
      </c>
      <c r="K73" s="240">
        <f t="shared" si="100"/>
        <v>265120</v>
      </c>
      <c r="L73" s="240">
        <f t="shared" si="100"/>
        <v>706720</v>
      </c>
      <c r="M73" s="251">
        <f t="shared" si="100"/>
        <v>4991060</v>
      </c>
      <c r="N73" s="252">
        <f t="shared" si="100"/>
        <v>27984880</v>
      </c>
      <c r="O73" s="253">
        <f t="shared" si="100"/>
        <v>44909760</v>
      </c>
      <c r="P73" s="253">
        <f t="shared" si="100"/>
        <v>1844280</v>
      </c>
      <c r="Q73" s="253">
        <f t="shared" si="100"/>
        <v>17950340</v>
      </c>
      <c r="R73" s="253">
        <f t="shared" si="100"/>
        <v>0</v>
      </c>
      <c r="S73" s="253">
        <f t="shared" si="100"/>
        <v>2835160</v>
      </c>
      <c r="T73" s="253">
        <f t="shared" si="100"/>
        <v>10367450</v>
      </c>
      <c r="U73" s="253">
        <f t="shared" si="100"/>
        <v>7038600</v>
      </c>
      <c r="V73" s="254">
        <f t="shared" si="100"/>
        <v>112930470</v>
      </c>
      <c r="W73" s="250">
        <f t="shared" si="100"/>
        <v>1766960</v>
      </c>
      <c r="X73" s="240">
        <f t="shared" si="100"/>
        <v>1625680</v>
      </c>
      <c r="Y73" s="240">
        <f t="shared" si="100"/>
        <v>13582860</v>
      </c>
      <c r="Z73" s="240">
        <f t="shared" si="100"/>
        <v>31600000</v>
      </c>
      <c r="AA73" s="240">
        <f t="shared" si="100"/>
        <v>694190</v>
      </c>
      <c r="AB73" s="240">
        <f t="shared" si="100"/>
        <v>1585060</v>
      </c>
      <c r="AC73" s="240">
        <f t="shared" si="100"/>
        <v>632980</v>
      </c>
      <c r="AD73" s="254">
        <f t="shared" si="100"/>
        <v>199389860</v>
      </c>
      <c r="AE73" s="257">
        <f t="shared" si="100"/>
        <v>0</v>
      </c>
      <c r="AF73" s="240">
        <f t="shared" si="100"/>
        <v>84781328</v>
      </c>
      <c r="AG73" s="225">
        <f t="shared" si="100"/>
        <v>84781328</v>
      </c>
      <c r="AH73" s="265">
        <f t="shared" si="100"/>
        <v>79892180</v>
      </c>
      <c r="AI73" s="241">
        <f t="shared" si="100"/>
        <v>4909972</v>
      </c>
      <c r="AJ73" s="241">
        <f t="shared" si="100"/>
        <v>2167590</v>
      </c>
      <c r="AK73" s="241">
        <f t="shared" si="100"/>
        <v>900740</v>
      </c>
      <c r="AL73" s="241">
        <f t="shared" si="100"/>
        <v>11237060</v>
      </c>
      <c r="AM73" s="241">
        <f t="shared" si="100"/>
        <v>51323510</v>
      </c>
      <c r="AN73" s="241">
        <f t="shared" si="100"/>
        <v>3308119</v>
      </c>
      <c r="AO73" s="241">
        <f t="shared" si="100"/>
        <v>142320</v>
      </c>
      <c r="AP73" s="241">
        <f t="shared" si="100"/>
        <v>8933490</v>
      </c>
      <c r="AQ73" s="241">
        <f t="shared" si="100"/>
        <v>0</v>
      </c>
      <c r="AR73" s="241">
        <f t="shared" si="100"/>
        <v>0</v>
      </c>
      <c r="AS73" s="241">
        <f t="shared" si="100"/>
        <v>0</v>
      </c>
      <c r="AT73" s="254">
        <f t="shared" si="100"/>
        <v>162006111</v>
      </c>
    </row>
    <row r="74" spans="1:46" ht="17.25" thickBot="1">
      <c r="A74" s="500"/>
      <c r="B74" s="501"/>
      <c r="C74" s="221" t="s">
        <v>111</v>
      </c>
      <c r="D74" s="239"/>
      <c r="E74" s="227"/>
      <c r="F74" s="207"/>
      <c r="G74" s="207"/>
      <c r="H74" s="228"/>
      <c r="I74" s="214"/>
      <c r="J74" s="207"/>
      <c r="K74" s="207"/>
      <c r="L74" s="207"/>
      <c r="M74" s="213"/>
      <c r="N74" s="219"/>
      <c r="O74" s="208"/>
      <c r="P74" s="208"/>
      <c r="Q74" s="208"/>
      <c r="R74" s="208"/>
      <c r="S74" s="208"/>
      <c r="T74" s="208"/>
      <c r="U74" s="208"/>
      <c r="V74" s="220"/>
      <c r="W74" s="214"/>
      <c r="X74" s="207"/>
      <c r="Y74" s="207"/>
      <c r="Z74" s="207"/>
      <c r="AA74" s="207"/>
      <c r="AB74" s="207"/>
      <c r="AC74" s="207"/>
      <c r="AD74" s="210"/>
      <c r="AE74" s="227"/>
      <c r="AF74" s="207"/>
      <c r="AG74" s="272"/>
      <c r="AH74" s="266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10"/>
    </row>
  </sheetData>
  <mergeCells count="107">
    <mergeCell ref="A72:B74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26:A27"/>
    <mergeCell ref="B26:B27"/>
    <mergeCell ref="A30:A31"/>
    <mergeCell ref="B30:B31"/>
    <mergeCell ref="A32:A33"/>
    <mergeCell ref="B32:B33"/>
    <mergeCell ref="A20:A21"/>
    <mergeCell ref="B20:B21"/>
    <mergeCell ref="A22:A23"/>
    <mergeCell ref="B22:B23"/>
    <mergeCell ref="A24:A25"/>
    <mergeCell ref="B24:B25"/>
    <mergeCell ref="A28:A29"/>
    <mergeCell ref="B28:B29"/>
    <mergeCell ref="A12:A13"/>
    <mergeCell ref="B12:B13"/>
    <mergeCell ref="A14:A15"/>
    <mergeCell ref="B14:B15"/>
    <mergeCell ref="A18:A19"/>
    <mergeCell ref="B18:B19"/>
    <mergeCell ref="A6:A7"/>
    <mergeCell ref="B6:B7"/>
    <mergeCell ref="A8:A9"/>
    <mergeCell ref="B8:B9"/>
    <mergeCell ref="A10:A11"/>
    <mergeCell ref="B10:B11"/>
    <mergeCell ref="A16:A17"/>
    <mergeCell ref="B16:B17"/>
    <mergeCell ref="A1:C5"/>
    <mergeCell ref="D1:D5"/>
    <mergeCell ref="E1:AD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AE1:AT1"/>
    <mergeCell ref="E2:H2"/>
    <mergeCell ref="I2:AD2"/>
    <mergeCell ref="AE2:AG2"/>
    <mergeCell ref="AH2:AT2"/>
    <mergeCell ref="E3:E5"/>
    <mergeCell ref="F3:F5"/>
    <mergeCell ref="G3:G5"/>
    <mergeCell ref="H3:H5"/>
    <mergeCell ref="I3:J4"/>
    <mergeCell ref="K3:L4"/>
    <mergeCell ref="M3:M5"/>
    <mergeCell ref="N3:V3"/>
    <mergeCell ref="Z3:AA4"/>
    <mergeCell ref="AB3:AB5"/>
    <mergeCell ref="AC3:AC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2017.6월</vt:lpstr>
      <vt:lpstr>월별통계</vt:lpstr>
      <vt:lpstr>2017.7월</vt:lpstr>
      <vt:lpstr>월별통계7</vt:lpstr>
      <vt:lpstr>2017.8</vt:lpstr>
      <vt:lpstr>월별통계8</vt:lpstr>
      <vt:lpstr>2017.9월</vt:lpstr>
      <vt:lpstr>월별통계9</vt:lpstr>
      <vt:lpstr>2017.10월</vt:lpstr>
      <vt:lpstr>월별통계10</vt:lpstr>
      <vt:lpstr>2017.11월</vt:lpstr>
      <vt:lpstr>월별통계11</vt:lpstr>
      <vt:lpstr>2017.12월</vt:lpstr>
      <vt:lpstr>월별통계12</vt:lpstr>
      <vt:lpstr>연별통계</vt:lpstr>
      <vt:lpstr>2018.1월</vt:lpstr>
      <vt:lpstr>2018.2월</vt:lpstr>
      <vt:lpstr>2018.3월</vt:lpstr>
      <vt:lpstr>2018.4월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Gil Medical Center</cp:lastModifiedBy>
  <cp:lastPrinted>2018-04-26T00:26:36Z</cp:lastPrinted>
  <dcterms:created xsi:type="dcterms:W3CDTF">2015-08-05T08:16:47Z</dcterms:created>
  <dcterms:modified xsi:type="dcterms:W3CDTF">2018-04-26T00:50:52Z</dcterms:modified>
</cp:coreProperties>
</file>